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anjeza.gjuzi\Desktop\MSHMS 2022\Buxheti\Monitorimi 4 mujori i I-re 2022\"/>
    </mc:Choice>
  </mc:AlternateContent>
  <bookViews>
    <workbookView xWindow="-60" yWindow="-60" windowWidth="15480" windowHeight="11640" tabRatio="715" activeTab="1"/>
  </bookViews>
  <sheets>
    <sheet name="Aneksi 1- v. 2022" sheetId="7" r:id="rId1"/>
    <sheet name="Aneks 2 - v. 2022" sheetId="4" r:id="rId2"/>
    <sheet name="Aneks 3 - v. 2022" sheetId="12" r:id="rId3"/>
    <sheet name="Aneks 4 - v. 2022" sheetId="13" r:id="rId4"/>
    <sheet name="FB" sheetId="16" r:id="rId5"/>
    <sheet name="fh" sheetId="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A" hidden="1">'[1]DAILY from archive'!#REF!</definedName>
    <definedName name="__123Graph_AADVANCE" hidden="1">#REF!</definedName>
    <definedName name="__123Graph_ACUMCHANGE" hidden="1">'[2]DAILY from archive'!#REF!</definedName>
    <definedName name="__123Graph_ADAILYEXR" hidden="1">'[2]DAILY from archive'!$J$177:$J$332</definedName>
    <definedName name="__123Graph_ADAILYRATE" hidden="1">'[2]DAILY from archive'!#REF!</definedName>
    <definedName name="__123Graph_AGRAPH1" hidden="1">[3]M!#REF!</definedName>
    <definedName name="__123Graph_AGRAPH2" hidden="1">[3]M!#REF!</definedName>
    <definedName name="__123Graph_AGRAPH3" hidden="1">[3]M!#REF!</definedName>
    <definedName name="__123Graph_AIBRD_LEND" hidden="1">[4]WB!$Q$13:$AK$13</definedName>
    <definedName name="__123Graph_APIPELINE" hidden="1">[4]BoP!$U$359:$AQ$359</definedName>
    <definedName name="__123Graph_AREER" hidden="1">[4]ER!#REF!</definedName>
    <definedName name="__123Graph_ARESERVES" hidden="1">[5]NFA!$AX$73:$BZ$73</definedName>
    <definedName name="__123Graph_B" hidden="1">[6]revagtrim!#REF!</definedName>
    <definedName name="__123Graph_BCUMCHANGE" hidden="1">'[2]DAILY from archive'!#REF!</definedName>
    <definedName name="__123Graph_BDAILYEXR" hidden="1">'[2]DAILY from archive'!#REF!</definedName>
    <definedName name="__123Graph_BDAILYRATE" hidden="1">'[2]DAILY from archive'!#REF!</definedName>
    <definedName name="__123Graph_BIBRD_LEND" hidden="1">[4]WB!$Q$61:$AK$61</definedName>
    <definedName name="__123Graph_BPIPELINE" hidden="1">[4]BoP!$U$358:$AQ$358</definedName>
    <definedName name="__123Graph_BREER" hidden="1">[4]ER!#REF!</definedName>
    <definedName name="__123Graph_BRESERVES" hidden="1">[5]NFA!$AX$74:$BZ$74</definedName>
    <definedName name="__123Graph_C" hidden="1">[6]revagtrim!#REF!</definedName>
    <definedName name="__123Graph_CDAILYEXR" hidden="1">'[2]DAILY from archive'!#REF!</definedName>
    <definedName name="__123Graph_CDAILYRATE" hidden="1">'[2]DAILY from archive'!#REF!</definedName>
    <definedName name="__123Graph_CREER" hidden="1">[4]ER!#REF!</definedName>
    <definedName name="__123Graph_D" hidden="1">[7]SEI!#REF!</definedName>
    <definedName name="__123Graph_DDAILYEXR" hidden="1">'[2]DAILY from archive'!#REF!</definedName>
    <definedName name="__123Graph_DDAILYRATE" hidden="1">'[2]DAILY from archive'!#REF!</definedName>
    <definedName name="__123Graph_E" hidden="1">[7]SEI!#REF!</definedName>
    <definedName name="__123Graph_EDAILYEXR" hidden="1">'[2]DAILY from archive'!#REF!</definedName>
    <definedName name="__123Graph_F" hidden="1">[7]SEI!#REF!</definedName>
    <definedName name="__123Graph_FDAILYEXR" hidden="1">'[2]DAILY from archive'!$AA$18:$AA$332</definedName>
    <definedName name="__123Graph_X" hidden="1">'[8]SUMMARY TABLE'!$C$5:$S$5</definedName>
    <definedName name="__123Graph_XCUMCHANGE" hidden="1">'[2]DAILY from archive'!#REF!</definedName>
    <definedName name="__123Graph_XDAILYEXR" hidden="1">'[2]DAILY from archive'!$D$177:$D$332</definedName>
    <definedName name="__123Graph_XDAILYRATE" hidden="1">'[2]DAILY from archive'!$D$177:$D$332</definedName>
    <definedName name="__123Graph_XIBRD_LEND" hidden="1">[4]WB!$Q$9:$AK$9</definedName>
    <definedName name="_1Macros_Import_.qbop">[9]!'[Macros Import].qbop'</definedName>
    <definedName name="_2__123Graph_ACPI_ER_LOG" hidden="1">[4]ER!#REF!</definedName>
    <definedName name="_3__123Graph_AIBA_IBRD" hidden="1">[4]WB!$Q$62:$AK$62</definedName>
    <definedName name="_4__123Graph_AWB_ADJ_PRJ" hidden="1">[4]WB!$Q$255:$AK$255</definedName>
    <definedName name="_5__123Graph_BCPI_ER_LOG" hidden="1">[4]ER!#REF!</definedName>
    <definedName name="_6__123Graph_BIBA_IBRD" hidden="1">[4]WB!#REF!</definedName>
    <definedName name="_7__123Graph_BWB_ADJ_PRJ" hidden="1">[4]WB!$Q$257:$AK$257</definedName>
    <definedName name="_COL1">[10]SimInp1:ModDef!$A$1:$V$130</definedName>
    <definedName name="_END94">'[11]End-94'!$D$102:$AS$189</definedName>
    <definedName name="_Fill" hidden="1">#REF!</definedName>
    <definedName name="_Filler" hidden="1">[12]A!$A$43:$A$598</definedName>
    <definedName name="_Key2" hidden="1">[13]Contents!#REF!</definedName>
    <definedName name="_MCV1">[14]Main!$E$64:$AH$64</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SUM2">[11]BoP!$G$174:$AR$216</definedName>
    <definedName name="_tab06">#REF!</definedName>
    <definedName name="_tab07">#REF!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4">#REF!</definedName>
    <definedName name="_tab5">#REF!</definedName>
    <definedName name="_tab6">#REF!</definedName>
    <definedName name="_tab7">#REF!</definedName>
    <definedName name="_tab8">#REF!</definedName>
    <definedName name="_tab9">[15]Assumptions!#REF!</definedName>
    <definedName name="_TB1">[16]SummaryCG!$A$4:$CL$77</definedName>
    <definedName name="_TB2">[16]CGRev!$A$4:$CL$43</definedName>
    <definedName name="_TB3">[16]CGExp!$A$4:$CL$86</definedName>
    <definedName name="_TB4">[16]CGExternal!$B$4:$CL$55</definedName>
    <definedName name="_TB5">[16]CGAuthMeth!$B$4:$CL$55</definedName>
    <definedName name="_TB6">[16]CGAuthMeth!$B$64:$CL$131</definedName>
    <definedName name="_TB7">[16]CGFin_Monthly!$B$4:$AC$73</definedName>
    <definedName name="_TB8">[16]CGFin_Monthly!$B$174:$AC$234</definedName>
    <definedName name="_WB1">[11]WB!$D$13:$AF$264</definedName>
    <definedName name="_WB2">[11]WB!$AG$13:$AQ$264</definedName>
    <definedName name="a">[17]Debt!$T$2</definedName>
    <definedName name="ACTIVATE">#REF!</definedName>
    <definedName name="AID">#REF!</definedName>
    <definedName name="AlPr_TB_1">#REF!</definedName>
    <definedName name="AlPr_TB_1b">#REF!</definedName>
    <definedName name="ALTBCA">[14]QQ!$E$11:$AH$11</definedName>
    <definedName name="ALTNGDP_R">[14]Q4!$E$53:$AH$53</definedName>
    <definedName name="ALTPCPI">[14]Q6!$E$27:$AH$27</definedName>
    <definedName name="ams" hidden="1">{"Main Economic Indicators",#N/A,FALSE,"C"}</definedName>
    <definedName name="amstwo" hidden="1">{"Main Economic Indicators",#N/A,FALSE,"C"}</definedName>
    <definedName name="anscount" hidden="1">1</definedName>
    <definedName name="APr_1">#REF!</definedName>
    <definedName name="APr_1b">#REF!</definedName>
    <definedName name="APr_2">#REF!</definedName>
    <definedName name="Apr_2b">#REF!</definedName>
    <definedName name="Apr_Diffb">#REF!</definedName>
    <definedName name="Assistance">#REF!</definedName>
    <definedName name="assu">#REF!</definedName>
    <definedName name="ASSUMPN2">#REF!</definedName>
    <definedName name="ATS">#REF!</definedName>
    <definedName name="Balance_of_payments">#REF!</definedName>
    <definedName name="basktind">[18]Bask_fd!$BR$9:$CE$51</definedName>
    <definedName name="basktinf">[18]Bask_fd!#REF!</definedName>
    <definedName name="basktinf12\">[18]Bask_fd!#REF!</definedName>
    <definedName name="BCA">[14]QQ!$E$9:$AH$9</definedName>
    <definedName name="BCA_GDP">[14]QQ!$E$10:$AH$10</definedName>
    <definedName name="BCA_NGDP">#REF!</definedName>
    <definedName name="BE">[14]Q6!$E$137:$AH$137</definedName>
    <definedName name="BEA">[14]QQ!$E$140:$AH$140</definedName>
    <definedName name="BEC">#REF!</definedName>
    <definedName name="BED">#REF!</definedName>
    <definedName name="BED_6">#REF!</definedName>
    <definedName name="BEO">[14]Q6!$E$142:$AH$142</definedName>
    <definedName name="BER">[14]QQ!$E$141:$AH$141</definedName>
    <definedName name="BESD">[14]Q7!$E$42:$AH$42</definedName>
    <definedName name="BF">[14]QQ!$E$55:$AH$55</definedName>
    <definedName name="BFD">[14]QQ!$E$58:$AH$58</definedName>
    <definedName name="BFDA">[14]Q6!$E$60:$AH$60</definedName>
    <definedName name="BFDI">[14]Q6!$E$63:$AH$63</definedName>
    <definedName name="BFDIL">[14]QQ!$E$65:$AH$65</definedName>
    <definedName name="BFL_D">[14]DA!$E$49:$AH$49</definedName>
    <definedName name="BFO">[14]QQ!$E$90:$AH$90</definedName>
    <definedName name="BFOA">[14]Q6!$E$98:$AH$98</definedName>
    <definedName name="BFOAG">[14]QQ!$E$100:$AH$100</definedName>
    <definedName name="BFOAP">[14]Q6!$E$101:$AH$101</definedName>
    <definedName name="BFOG">[14]Q6!$E$93:$AH$93</definedName>
    <definedName name="BFOL">[14]QQ!$E$104:$AH$104</definedName>
    <definedName name="BFOL_B">[14]QQ!$E$118:$AH$118</definedName>
    <definedName name="BFOL_G">[14]QQ!$E$113:$AH$113</definedName>
    <definedName name="BFOL_L">#REF!</definedName>
    <definedName name="BFOL_O">[14]Q6!$E$120:$AH$120</definedName>
    <definedName name="BFOL_S">#REF!</definedName>
    <definedName name="BFOLB">#REF!</definedName>
    <definedName name="BFOLG">[14]Q6!$E$107:$AH$107</definedName>
    <definedName name="BFOLG_L">#REF!</definedName>
    <definedName name="BFOLP">[14]Q6!$E$109:$AH$109</definedName>
    <definedName name="BFOP">[14]Q6!$E$95:$AH$95</definedName>
    <definedName name="BFP">[14]QQ!$E$68:$AH$68</definedName>
    <definedName name="BFPA">[14]Q6!$E$75:$AH$75</definedName>
    <definedName name="BFPAG">[14]QQ!$E$77:$AH$77</definedName>
    <definedName name="BFPG">[14]Q6!$E$72:$AH$72</definedName>
    <definedName name="BFPL">[14]Q6!$E$78:$AH$78</definedName>
    <definedName name="BFPLBN">#REF!</definedName>
    <definedName name="BFPLD">[14]QQ!$E$83:$AH$83</definedName>
    <definedName name="BFPLD_G">#REF!</definedName>
    <definedName name="BFPLDG">[14]Q6!$E$88:$AH$88</definedName>
    <definedName name="BFPLDP">[14]Q6!$E$86:$AH$86</definedName>
    <definedName name="BFPLE">[14]Q6!$E$81:$AH$81</definedName>
    <definedName name="BFPLE_G">#REF!</definedName>
    <definedName name="BFPLMM">#REF!</definedName>
    <definedName name="BFPP">[14]Q6!$E$70:$AH$70</definedName>
    <definedName name="BFRA">[14]QQ!$E$123:$AH$123</definedName>
    <definedName name="BFUND">[14]Q6!$E$115:$AH$115</definedName>
    <definedName name="BGS">[14]Q6!$E$13:$AH$13</definedName>
    <definedName name="BI">[14]Q6!$E$32:$AH$32</definedName>
    <definedName name="BIC">[14]Q6!$E$35:$AH$35</definedName>
    <definedName name="BID">[14]Q6!$E$38:$AH$38</definedName>
    <definedName name="BIL">[19]Work!$B$26:$AG$97</definedName>
    <definedName name="BIP">#REF!</definedName>
    <definedName name="BK">[14]Q6!$E$48:$AH$48</definedName>
    <definedName name="BKF">[14]QQ!$E$51:$AH$51</definedName>
    <definedName name="BKF_6">[14]Q6!$E$139:$AH$139</definedName>
    <definedName name="BKFA">#REF!</definedName>
    <definedName name="BKO">[14]Q6!$E$52:$AH$52</definedName>
    <definedName name="BM">[14]Q6!$E$24:$AH$24</definedName>
    <definedName name="BMG">[14]Q6!$E$27:$AH$27</definedName>
    <definedName name="BMII">[14]QQ!$E$40:$AH$40</definedName>
    <definedName name="BMII_7">[14]Q7!$E$40:$AH$40</definedName>
    <definedName name="BMS">[14]Q6!$E$29:$AH$29</definedName>
    <definedName name="BOP">[14]Q6!$E$130:$AH$130</definedName>
    <definedName name="BOP_GDP">[14]Q6!$E$131:$AH$131</definedName>
    <definedName name="BRASS">[14]QQ!$E$150:$AH$150</definedName>
    <definedName name="BRASS_6">[14]Q6!$E$126:$AH$126</definedName>
    <definedName name="BRO">#REF!</definedName>
    <definedName name="BTR">[14]Q6!$E$42:$AH$42</definedName>
    <definedName name="BTRG">[14]Q6!$E$44:$AH$44</definedName>
    <definedName name="BTRP">[14]Q6!$E$45:$AH$45</definedName>
    <definedName name="budfin">#REF!</definedName>
    <definedName name="budget_financing">#REF!</definedName>
    <definedName name="BX">[14]Q6!$E$16:$AH$16</definedName>
    <definedName name="BXG">[14]Q6!$E$19:$AH$19</definedName>
    <definedName name="BXS">[14]Q6!$E$21:$AH$21</definedName>
    <definedName name="CAD">#REF!</definedName>
    <definedName name="CalcMCV_4">[14]Q4!$E$58:$AH$58</definedName>
    <definedName name="categories">#REF!</definedName>
    <definedName name="CCODE">#REF!</definedName>
    <definedName name="Ceiling_on_net_domestic_credit_to_the_government">#REF!</definedName>
    <definedName name="CHANGESWRITE">#REF!</definedName>
    <definedName name="CHART_4">[19]RED98DATA!$B$62:$CG$74</definedName>
    <definedName name="CHART1_3">[19]RED98DATA!$B$2:$BY$78</definedName>
    <definedName name="CHART10_11">[19]RED98DATA!$A$160:$CJ$249</definedName>
    <definedName name="CHART11">[19]RED98DATA!$A$253:$U$258</definedName>
    <definedName name="CHART14">[19]RED98DATA!$A$178:$F$197</definedName>
    <definedName name="CHART5_6">[19]RED98DATA!$A$79:$J$129</definedName>
    <definedName name="CHART7_8">[19]RED98DATA!$A$130:$BA$158</definedName>
    <definedName name="CHART9">[19]RED98DATA!$A$159:$AM$185</definedName>
    <definedName name="CHF">#REF!</definedName>
    <definedName name="CHK1.1">[14]Q1!$E$61:$AH$61</definedName>
    <definedName name="CHK2.1">[14]Main!$E$67:$AH$67</definedName>
    <definedName name="CHK2.2">[14]Main!$E$70:$AH$70</definedName>
    <definedName name="CHK2.3">[14]Main!$E$75:$AH$75</definedName>
    <definedName name="CHK3.1">[14]Q3!$E$61:$AH$61</definedName>
    <definedName name="CHK5.1">[14]Q5!$E$107:$AH$107</definedName>
    <definedName name="CNY">#REF!</definedName>
    <definedName name="cont">#REF!</definedName>
    <definedName name="CONTENTS">#REF!</definedName>
    <definedName name="Copyfrom">#REF!</definedName>
    <definedName name="COUNTER">#REF!</definedName>
    <definedName name="CPF">[11]CPFs!$F$13:$AF$84</definedName>
    <definedName name="cpi">[19]Work!$ER$4:$FK$97</definedName>
    <definedName name="cpi_cmp">#REF!</definedName>
    <definedName name="cpi_nsa">[19]Work!$FM$5:$GF$97</definedName>
    <definedName name="Current_account">#REF!</definedName>
    <definedName name="CurrVintage">'[20]A Current Data'!$D$60</definedName>
    <definedName name="D">[14]DA!$E$9:$AH$9</definedName>
    <definedName name="D_ALTBCA_GDP">[21]DA!$E$78:$AH$78</definedName>
    <definedName name="D_ALTNGDP_R">[21]DA!$E$26:$AH$26</definedName>
    <definedName name="D_ALTNGDP_RG">[21]DA!$E$27:$AH$27</definedName>
    <definedName name="D_ALTPCPI">[21]DA!$E$50:$AH$50</definedName>
    <definedName name="D_ALTPCPIG">[21]DA!$E$51:$AH$51</definedName>
    <definedName name="D_B">[14]DA!$E$22:$AH$22</definedName>
    <definedName name="D_BCA_GDP">[21]DA!$E$77:$AH$77</definedName>
    <definedName name="D_BFD">[21]DA!$E$85:$AH$85</definedName>
    <definedName name="D_BFL">[21]DA!$E$120:$AH$120</definedName>
    <definedName name="D_BFL_D">#REF!</definedName>
    <definedName name="D_BFL_S">[21]DA!$E$121:$AH$121</definedName>
    <definedName name="D_BFLG">[21]DA!$E$122:$AH$122</definedName>
    <definedName name="D_BFOP">[21]DA!$E$87:$AH$87</definedName>
    <definedName name="D_BFPP">[21]DA!$E$86:$AH$86</definedName>
    <definedName name="D_BFRA1">[21]DA!$E$93:$AH$93</definedName>
    <definedName name="D_BFX">[21]DA!$E$91:$AH$91</definedName>
    <definedName name="D_BFXG">[21]DA!$E$89:$AH$89</definedName>
    <definedName name="D_BFXP">[21]DA!$E$84:$AH$84</definedName>
    <definedName name="D_BRASS">[21]DA!$E$118:$AH$118</definedName>
    <definedName name="D_CalcNGS">[21]DA!$E$46:$AH$46</definedName>
    <definedName name="D_CalcNMG_R">[21]DA!$E$73:$AH$73</definedName>
    <definedName name="D_CalcNXG_R">[21]DA!$E$70:$AH$70</definedName>
    <definedName name="D_D">[21]DA!$E$117:$AH$117</definedName>
    <definedName name="D_D_B">[21]DA!$E$114:$AH$114</definedName>
    <definedName name="D_D_Bdiff">[21]DA!$E$105:$AH$105</definedName>
    <definedName name="D_D_Bdiff1">[21]DA!$E$106:$AH$106</definedName>
    <definedName name="D_D_G">[21]DA!$E$115:$AH$115</definedName>
    <definedName name="D_D_Gdiff">[21]DA!$E$102:$AH$102</definedName>
    <definedName name="D_D_Gdiff1">[21]DA!$E$103:$AH$103</definedName>
    <definedName name="D_D_S">[21]DA!$E$116:$AH$116</definedName>
    <definedName name="D_D_Sdiff">#REF!</definedName>
    <definedName name="D_D_Sdiff1">#REF!</definedName>
    <definedName name="D_DA">[21]DA!$E$119:$AH$119</definedName>
    <definedName name="D_DAdiff">[21]DA!$E$111:$AH$111</definedName>
    <definedName name="D_DAdiff1">[21]DA!$E$112:$AH$112</definedName>
    <definedName name="D_Ddiff">[21]DA!$E$99:$AH$99</definedName>
    <definedName name="D_Ddiff1">[21]DA!$E$100:$AH$100</definedName>
    <definedName name="D_DSdiff">[21]DA!$E$108:$AH$108</definedName>
    <definedName name="D_DSdiff1">[21]DA!$E$109:$AH$109</definedName>
    <definedName name="D_EDNA">[21]DA!$E$17:$AH$17</definedName>
    <definedName name="D_ENDA">[21]DA!$E$16:$AH$16</definedName>
    <definedName name="D_G">[14]DA!$E$21:$AH$21</definedName>
    <definedName name="D_GCB">[21]DA!$E$62:$AH$62</definedName>
    <definedName name="D_GGB">[21]DA!$E$63:$AH$63</definedName>
    <definedName name="D_Ind">[11]DSA!$G$7:$AU$96</definedName>
    <definedName name="D_L">[14]Q7!$E$13:$AH$13</definedName>
    <definedName name="D_MCV">[21]DA!$E$10:$AH$10</definedName>
    <definedName name="D_MCV_B">[21]DA!$E$12:$AH$12</definedName>
    <definedName name="D_MCV_D">[21]DA!$E$13:$AH$13</definedName>
    <definedName name="D_MCV_N">[21]DA!$E$9:$AH$9</definedName>
    <definedName name="D_MCV_T">[21]DA!$E$11:$AH$11</definedName>
    <definedName name="D_NGDP">[21]DA!$E$35:$AH$35</definedName>
    <definedName name="D_NGDP_D">[21]DA!$E$57:$AH$57</definedName>
    <definedName name="D_NGDP_DAQ">[21]DA!$E$59:$AH$59</definedName>
    <definedName name="D_NGDP_DQ">#REF!</definedName>
    <definedName name="D_NGDP_RG">[21]DA!$E$28:$AH$28</definedName>
    <definedName name="D_NGDP_RGAQ">[21]DA!$E$30:$AH$30</definedName>
    <definedName name="D_NGDP_RGQ">[21]DA!$E$29:$AH$29</definedName>
    <definedName name="D_NGDPD">[21]DA!$E$36:$AH$36</definedName>
    <definedName name="D_NGDPDPC">[21]DA!$E$39:$AH$39</definedName>
    <definedName name="D_NGS">[21]DA!$E$44:$AH$44</definedName>
    <definedName name="D_NMG_R">[21]DA!$E$72:$AH$72</definedName>
    <definedName name="D_NSDGDP">[21]DA!$E$42:$AH$42</definedName>
    <definedName name="D_NSDGDP_R">[21]DA!$E$32:$AH$32</definedName>
    <definedName name="D_NTDD_RG">[21]DA!$E$21:$AH$21</definedName>
    <definedName name="D_NTDD_RGAQ">[21]DA!$E$23:$AH$23</definedName>
    <definedName name="D_NTDD_RGQ">[21]DA!$E$22:$AH$22</definedName>
    <definedName name="D_NXG_R">[21]DA!$E$69:$AH$69</definedName>
    <definedName name="D_O">[14]Q7!$E$23:$AH$23</definedName>
    <definedName name="D_OTB">[21]DA!$E$67:$AH$67</definedName>
    <definedName name="D_PCPI">#REF!</definedName>
    <definedName name="D_PCPIAQ">#REF!</definedName>
    <definedName name="D_PCPIG">[21]DA!$E$52:$AH$52</definedName>
    <definedName name="D_PCPIGAQ">[21]DA!$E$54:$AH$54</definedName>
    <definedName name="D_PCPIGQ">[21]DA!$E$53:$AH$53</definedName>
    <definedName name="D_PCPIQ">#REF!</definedName>
    <definedName name="D_PPPPC">[21]DA!$E$40:$AH$40</definedName>
    <definedName name="D_PPPWGT">[21]DA!$E$37:$AH$37</definedName>
    <definedName name="D_S">[14]Q7!$E$16:$AH$16</definedName>
    <definedName name="D_SRM">[14]Q7!$E$34:$AH$34</definedName>
    <definedName name="D_SY">#REF!</definedName>
    <definedName name="D_WPCP33_D">[21]DA!$E$66:$AH$66</definedName>
    <definedName name="DA">[14]DA!$E$33:$AH$33</definedName>
    <definedName name="date">#REF!</definedName>
    <definedName name="DATES">[19]RED98DATA!#REF!</definedName>
    <definedName name="DATES_Q">#REF!</definedName>
    <definedName name="datesreer">#REF!</definedName>
    <definedName name="datesweo">#REF!</definedName>
    <definedName name="datesweo1">#REF!</definedName>
    <definedName name="datesweo2">#REF!</definedName>
    <definedName name="DB">[14]Q7!$E$28:$AH$28</definedName>
    <definedName name="DG">[14]Q7!$E$27:$AH$27</definedName>
    <definedName name="DG_S">[14]Q7!$E$18:$AH$18</definedName>
    <definedName name="Dhjetor_Ar_TOT_Lek">'[22]2003'!#REF!</definedName>
    <definedName name="Dhjetor_Ar_TOT_Valute">'[22]2003'!#REF!</definedName>
    <definedName name="Discount_NC">'[23]Triangle private'!$C$17</definedName>
    <definedName name="DiscountRate">#REF!</definedName>
    <definedName name="DKK">#REF!</definedName>
    <definedName name="DM">#REF!</definedName>
    <definedName name="DO">[14]Q7!$E$29:$AH$29</definedName>
    <definedName name="doc">[19]DOC!$A$1:$L$43</definedName>
    <definedName name="DOCFILE">#REF!</definedName>
    <definedName name="DS">[14]DA!$E$38:$AH$38</definedName>
    <definedName name="DSA_Assumptions">[11]DSA!$G$666:$AJ$698</definedName>
    <definedName name="DSDSI">[14]Q7!$E$42:$AH$42</definedName>
    <definedName name="DSDSP">[14]Q7!$E$52:$AH$52</definedName>
    <definedName name="DSI">[14]Q7!$E$46:$AH$46</definedName>
    <definedName name="DSP">[14]Q7!$E$56:$AH$56</definedName>
    <definedName name="DSPG">[14]Q7!$E$58:$AH$58</definedName>
    <definedName name="DTS">#REF!</definedName>
    <definedName name="EBRD">[11]EBRD!$D$14:$AM$120</definedName>
    <definedName name="ECU">#REF!</definedName>
    <definedName name="EDNA">[14]QQ!$E$151:$AH$151</definedName>
    <definedName name="EdssBatchRange">#REF!</definedName>
    <definedName name="EDSSDESCRIPTOR">#REF!</definedName>
    <definedName name="EDSSFILE">#REF!</definedName>
    <definedName name="EDSSNAME">#REF!</definedName>
    <definedName name="EDSSTABLES">#REF!</definedName>
    <definedName name="EDSSTIME">#REF!</definedName>
    <definedName name="EISCODE">#REF!</definedName>
    <definedName name="empty">[14]Q5!$DZ$1</definedName>
    <definedName name="ENDA">[14]QQ!$E$147:$AH$147</definedName>
    <definedName name="endrit" hidden="1">{"Main Economic Indicators",#N/A,FALSE,"C"}</definedName>
    <definedName name="ergferger" hidden="1">{"Main Economic Indicators",#N/A,FALSE,"C"}</definedName>
    <definedName name="ESP">#REF!</definedName>
    <definedName name="Excel_BuiltIn_Print_Area">#REF!</definedName>
    <definedName name="ExitWRS">[14]Main!$AB$25</definedName>
    <definedName name="EXTERNAL">#REF!</definedName>
    <definedName name="F">#REF!</definedName>
    <definedName name="FIM">#REF!</definedName>
    <definedName name="FINAN">#REF!</definedName>
    <definedName name="FINANC">#REF!</definedName>
    <definedName name="Fisc">[11]BoP!$G$365:$AK$434</definedName>
    <definedName name="FLRES">#REF!</definedName>
    <definedName name="FLRESC">#REF!</definedName>
    <definedName name="FMB">[14]Q4!$E$51:$AH$51</definedName>
    <definedName name="Foreign_liabilities">#REF!</definedName>
    <definedName name="FRF">#REF!</definedName>
    <definedName name="GapDifSum">#REF!</definedName>
    <definedName name="GapRead">#REF!</definedName>
    <definedName name="GapWrite">#REF!</definedName>
    <definedName name="GBP">#REF!</definedName>
    <definedName name="GCB">[14]Q4!$E$18:$AH$18</definedName>
    <definedName name="GCB_NGDP">[14]Q7!$E$19:$AH$19</definedName>
    <definedName name="GCD">[14]Q4!$E$21:$AH$21</definedName>
    <definedName name="GCEI">[14]Q4!$E$16:$AH$16</definedName>
    <definedName name="GCENL">[14]Q4!$E$13:$AH$13</definedName>
    <definedName name="GCND">[14]Q4!$E$24:$AH$24</definedName>
    <definedName name="GCND_NGDP">[14]Q4!$E$25:$AH$25</definedName>
    <definedName name="GCRG">[14]Q4!$E$10:$AH$10</definedName>
    <definedName name="GEORED98.XLS">[19]RED98DATA!$B$2:$BW$78</definedName>
    <definedName name="GGB">[14]Q4!$E$40:$AH$40</definedName>
    <definedName name="GGB_NGDP">[14]Q7!$E$41:$AH$41</definedName>
    <definedName name="GGD">[14]Q4!$E$43:$AH$43</definedName>
    <definedName name="GGED">[14]Q4!$E$35:$AH$35</definedName>
    <definedName name="GGEI">[14]Q4!$E$38:$AH$38</definedName>
    <definedName name="GGENL">[14]Q4!$E$32:$AH$32</definedName>
    <definedName name="GGND">[14]Q4!$E$46:$AH$46</definedName>
    <definedName name="GGRG">[14]Q4!$E$29:$AH$29</definedName>
    <definedName name="GOVERNMENT">#REF!</definedName>
    <definedName name="Grac_IDA">#REF!</definedName>
    <definedName name="Grace_IDA">#REF!</definedName>
    <definedName name="Grace_NC">'[23]Triangle private'!$C$14</definedName>
    <definedName name="Gross_reserves">#REF!</definedName>
    <definedName name="Gusht_Ar_TOT_Lek">'[22]2003'!#REF!</definedName>
    <definedName name="Gusht_Ar_TOT_Valute">'[22]2003'!#REF!</definedName>
    <definedName name="HERE">#REF!</definedName>
    <definedName name="IM">[11]BoP!$G$259:$AR$307</definedName>
    <definedName name="IMF">[11]IMF!$C$5:$AP$55</definedName>
    <definedName name="In_millions_of_lei">#REF!</definedName>
    <definedName name="In_millions_of_U.S._dollars">#REF!</definedName>
    <definedName name="INDIC">#REF!</definedName>
    <definedName name="Indicators">#REF!</definedName>
    <definedName name="INTEREST">[24]Aid:Services!$A$39:$AJ$46</definedName>
    <definedName name="Interest_NC">'[23]Triangle private'!$C$16</definedName>
    <definedName name="InterestRate">#REF!</definedName>
    <definedName name="ISD">#REF!</definedName>
    <definedName name="ITL">#REF!</definedName>
    <definedName name="Janar_Ar_TOT_Lek">'[22]2003'!#REF!</definedName>
    <definedName name="Janar_Ar_TOT_Valute">'[22]2003'!#REF!</definedName>
    <definedName name="JPY">#REF!</definedName>
    <definedName name="KA">#REF!</definedName>
    <definedName name="KEND">#REF!</definedName>
    <definedName name="KMENU">#REF!</definedName>
    <definedName name="Korrik_Ar_TOT_Lek">'[22]2003'!#REF!</definedName>
    <definedName name="Korrik_Ar_TOT_Valute">'[22]2003'!#REF!</definedName>
    <definedName name="KWD">#REF!</definedName>
    <definedName name="latest1998">#REF!</definedName>
    <definedName name="LCM">[14]Q3!$E$46:$AH$46</definedName>
    <definedName name="LE">[14]Q3!$E$13:$AH$13</definedName>
    <definedName name="LEM">[14]Q3!$E$52:$AH$52</definedName>
    <definedName name="LHEM">[14]Q3!$E$34:$AH$34</definedName>
    <definedName name="LHM">[14]Q3!$E$55:$AH$55</definedName>
    <definedName name="LIPM">[14]Q3!$E$43:$AH$43</definedName>
    <definedName name="liquidity_reserve">#REF!</definedName>
    <definedName name="LLF">[14]Q3!$E$10:$AH$10</definedName>
    <definedName name="LP">[14]Q6!$E$19:$AH$19</definedName>
    <definedName name="LULCM">[14]Q3!$E$37:$AH$37</definedName>
    <definedName name="LUR">[14]Q3!$E$16:$AH$16</definedName>
    <definedName name="Lyon">[25]C!$O$1</definedName>
    <definedName name="MACRO">#REF!</definedName>
    <definedName name="MACROS">#REF!</definedName>
    <definedName name="Maj_Ar_TOT_Lek">'[22]2003'!#REF!</definedName>
    <definedName name="Maj_Ar_TOT_Valute">'[22]2003'!#REF!</definedName>
    <definedName name="Mars_Ar_TOT_Lek">#REF!</definedName>
    <definedName name="Mars_Ar_TOT_Valute">#REF!</definedName>
    <definedName name="Maturity_NC">'[23]Triangle private'!$C$15</definedName>
    <definedName name="MCV">[14]Main!$E$63:$AH$63</definedName>
    <definedName name="MCV_B">[14]QQ!$E$157:$AH$157</definedName>
    <definedName name="MCV_B1">[14]Q6!$E$158:$AH$158</definedName>
    <definedName name="MCV_D">[14]DA!$E$62:$AH$62</definedName>
    <definedName name="MCV_D1">[14]DA!$E$63:$AH$63</definedName>
    <definedName name="MCV_N">[14]Q4!$E$58:$AH$58</definedName>
    <definedName name="MCV_N1">[14]Q1!$E$59:$AH$59</definedName>
    <definedName name="MCV_T">[14]Micro!$E$103:$AH$103</definedName>
    <definedName name="MCV_T1">[14]Q5!$E$104:$AH$104</definedName>
    <definedName name="MIDDLE">#REF!</definedName>
    <definedName name="MNT_1_TB">#REF!</definedName>
    <definedName name="MNT_2_TB">#REF!</definedName>
    <definedName name="MNT_3_TB">#REF!</definedName>
    <definedName name="mod1.03">[10]ModDef!#REF!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utQ">#REF!</definedName>
    <definedName name="MS_BCA_GDP">[14]Q3!$E$27:$AH$27</definedName>
    <definedName name="MS_BMG">[14]Q3!$E$29:$AH$29</definedName>
    <definedName name="MS_BXG">[14]Q3!$E$28:$AH$28</definedName>
    <definedName name="MS_GCB_NGDP">[14]Q3!$E$19:$AH$19</definedName>
    <definedName name="MS_GGB_NGDP">[14]Q3!$E$20:$AH$20</definedName>
    <definedName name="MS_LUR">[14]Q3!$E$15:$AH$15</definedName>
    <definedName name="MS_NGDP">[14]Q3!$E$12:$AH$12</definedName>
    <definedName name="MS_NGDP_RG">[14]Q3!$E$9:$AH$9</definedName>
    <definedName name="MS_PCPIG">[14]Q3!$E$16:$AH$16</definedName>
    <definedName name="MS_TMG_RPCH">[14]Q3!$E$24:$AH$24</definedName>
    <definedName name="MS_TXG_RPCH">[14]Q3!$E$23:$AH$23</definedName>
    <definedName name="mt_moneyprog">#REF!</definedName>
    <definedName name="MTPROJ">#REF!</definedName>
    <definedName name="namehp">[26]SA_HP!#REF!</definedName>
    <definedName name="NAMES">#REF!</definedName>
    <definedName name="NAMES_Q">#REF!</definedName>
    <definedName name="namesreer">#REF!</definedName>
    <definedName name="namesweo">#REF!</definedName>
    <definedName name="NC_R">[14]Q1!$E$8:$AH$8</definedName>
    <definedName name="NCG">[14]Main!$E$8:$AH$8</definedName>
    <definedName name="NCG_R">[14]Q4!$E$11:$AH$11</definedName>
    <definedName name="NCP">[14]Main!$E$11:$AH$11</definedName>
    <definedName name="NCP_R">[14]Q4!$E$14:$AH$14</definedName>
    <definedName name="Nentor_Ar_TOT_Lek">'[22]2003'!#REF!</definedName>
    <definedName name="Nentor_Ar_TOT_Valute">'[22]2003'!#REF!</definedName>
    <definedName name="newname" hidden="1">[11]ER!#REF!</definedName>
    <definedName name="newname2" hidden="1">{#N/A,#N/A,FALSE,"I";#N/A,#N/A,FALSE,"J";#N/A,#N/A,FALSE,"K";#N/A,#N/A,FALSE,"L";#N/A,#N/A,FALSE,"M";#N/A,#N/A,FALSE,"N";#N/A,#N/A,FALSE,"O"}</definedName>
    <definedName name="newname3" hidden="1">{"ca",#N/A,FALSE,"Detailed BOP";"ka",#N/A,FALSE,"Detailed BOP";"btl",#N/A,FALSE,"Detailed BOP";#N/A,#N/A,FALSE,"Debt  Stock TBL";"imfprint",#N/A,FALSE,"IMF";"nirprintview",#N/A,FALSE,"NIR";"tradeprint",#N/A,FALSE,"Trade";"imfdebtservice",#N/A,FALSE,"IMF"}</definedName>
    <definedName name="newname4" hidden="1">{"WEO",#N/A,FALSE,"T"}</definedName>
    <definedName name="newname5" hidden="1">{TRUE,TRUE,-0.5,-14.75,603,387,FALSE,TRUE,TRUE,TRUE,0,1,2,1,2,1,1,4,TRUE,TRUE,3,TRUE,1,TRUE,75,"Swvu.Print.","ACwvu.Print.",#N/A,FALSE,FALSE,1,0.75,0.6,0.5,1,"","",TRUE,FALSE,TRUE,FALSE,1,#N/A,1,1,#DIV/0!,FALSE,"Rwvu.Print.",#N/A,FALSE,FALSE,FALSE,1,65532,300,FALSE,FALSE,TRUE,TRUE,TRUE}</definedName>
    <definedName name="NFA_assumptions">#REF!</definedName>
    <definedName name="NFB_R">[14]Q1!$E$29:$AH$29</definedName>
    <definedName name="NFB_R_GDP">[14]Q1!$E$30:$AH$30</definedName>
    <definedName name="NFI">[14]Main!$E$20:$AH$20</definedName>
    <definedName name="NFI_R">[14]Q4!$E$23:$AH$23</definedName>
    <definedName name="NFIG">[14]Main!$E$23:$AH$23</definedName>
    <definedName name="NFIP">[14]Main!$E$26:$AH$26</definedName>
    <definedName name="NFP_VE">[10]Model!#REF!</definedName>
    <definedName name="NFP_VE_1">[10]Model!#REF!</definedName>
    <definedName name="NGDP">[14]Main!$E$47:$AH$47</definedName>
    <definedName name="NGDP_D">[14]Q3!$E$22:$AH$22</definedName>
    <definedName name="NGDP_D.ARQ">[14]Q2!$E$21:$CB$21</definedName>
    <definedName name="NGDP_D.Q">[14]Q2!$E$20:$CB$20</definedName>
    <definedName name="NGDP_D.YOY">[14]Q2!$E$22:$CB$22</definedName>
    <definedName name="NGDP_D.YOYAVG">[14]Q2!$L$23:$CB$23</definedName>
    <definedName name="NGDP_DG">[14]Q6!$E$23:$AH$23</definedName>
    <definedName name="NGDP_R">[14]Q4!$E$50:$AH$50</definedName>
    <definedName name="NGDP_R.ARQ">[14]Q2!$E$10:$CB$10</definedName>
    <definedName name="NGDP_R.Q">[14]Q2!$E$9:$CB$9</definedName>
    <definedName name="NGDP_R.YOY">[14]Q2!$E$11:$CB$11</definedName>
    <definedName name="NGDP_R.YOYAVG">[14]Q2!$L$12:$CB$12</definedName>
    <definedName name="NGDP_RG">[14]Q4!$E$51:$AH$51</definedName>
    <definedName name="NGK">#REF!</definedName>
    <definedName name="NGS">[14]Main!$E$50:$AH$50</definedName>
    <definedName name="NGS_NGDP">[14]Main!$E$51:$AH$51</definedName>
    <definedName name="NGSG">[14]Main!$E$53:$AH$53</definedName>
    <definedName name="NGSP">[14]Main!$E$56:$AH$56</definedName>
    <definedName name="NI">[14]Main!$E$14:$AH$14</definedName>
    <definedName name="NI_GDP">[14]Main!$E$16:$AH$16</definedName>
    <definedName name="NI_NGDP">[14]Main!$E$16:$AH$16</definedName>
    <definedName name="NI_R">[14]Q1!$E$17:$AH$17</definedName>
    <definedName name="NINV">[14]Main!$E$18:$AH$18</definedName>
    <definedName name="NINV_R">[14]Q4!$E$20:$AH$20</definedName>
    <definedName name="NINV_R_GDP">[14]Q1!$E$21:$AH$21</definedName>
    <definedName name="NM">[14]Main!$E$38:$AH$38</definedName>
    <definedName name="NM_R">[14]Q4!$E$41:$AH$41</definedName>
    <definedName name="NMG">[14]Main!$E$41:$AH$41</definedName>
    <definedName name="NMG_R">[14]Q1!$E$44:$AH$44</definedName>
    <definedName name="NMG_RG">[14]Q1!$E$45:$AH$45</definedName>
    <definedName name="NMS">[14]Main!$E$44:$AH$44</definedName>
    <definedName name="NMS_R">[14]Q1!$E$47:$AH$47</definedName>
    <definedName name="NOK">#REF!</definedName>
    <definedName name="Non_BRO">#REF!</definedName>
    <definedName name="NTDD_R">[14]Q1!$E$26:$AH$26</definedName>
    <definedName name="NTDD_R.ARQ">[14]Q2!$E$15:$CB$15</definedName>
    <definedName name="NTDD_R.Q">[14]Q2!$E$14:$CB$14</definedName>
    <definedName name="NTDD_R.YOY">[14]Q2!$E$16:$CB$16</definedName>
    <definedName name="NTDD_R.YOYAVG">[14]Q2!$L$17:$CB$17</definedName>
    <definedName name="NTDD_RG">[14]Q4!$E$27:$AH$27</definedName>
    <definedName name="NX">[14]Main!$E$29:$AH$29</definedName>
    <definedName name="NX_R">[14]Q4!$E$32:$AH$32</definedName>
    <definedName name="NXG">[14]Main!$E$32:$AH$32</definedName>
    <definedName name="NXG_R">[14]Q1!$E$35:$AH$35</definedName>
    <definedName name="NXG_RG">[14]Q1!$E$36:$AH$36</definedName>
    <definedName name="NXS">[14]Main!$E$35:$AH$35</definedName>
    <definedName name="NXS_R">[14]Q1!$E$38:$AH$38</definedName>
    <definedName name="outl">#REF!</definedName>
    <definedName name="outl2">#REF!</definedName>
    <definedName name="OUTLOOK">#REF!</definedName>
    <definedName name="OUTLOOK2">#REF!</definedName>
    <definedName name="p">[27]labels!#REF!</definedName>
    <definedName name="Paym_Cap">[11]Debt!$G$249:$AQ$309</definedName>
    <definedName name="pchBMG">#REF!</definedName>
    <definedName name="pchBXG">#REF!</definedName>
    <definedName name="pchNM_R">[14]Q1!$E$42:$AH$42</definedName>
    <definedName name="pchNMG_R">[14]Q4!$E$45:$AH$45</definedName>
    <definedName name="pchNX_R">[14]Q1!$E$33:$AH$33</definedName>
    <definedName name="pchNXG_R">[14]Q4!$E$36:$AH$36</definedName>
    <definedName name="PCPI">[14]Q3!$E$25:$AH$25</definedName>
    <definedName name="PCPI.ARQ">[14]Q2!$E$26:$CB$26</definedName>
    <definedName name="PCPI.Q">[14]Q2!$E$25:$CB$25</definedName>
    <definedName name="PCPI.YOY">[14]Q2!$E$27:$CB$27</definedName>
    <definedName name="PCPI.YOYAVG">[14]Q2!$L$28:$CB$28</definedName>
    <definedName name="PCPIE">[14]Q3!$E$29:$AH$29</definedName>
    <definedName name="PCPIG">[14]Q6!$E$26:$AH$26</definedName>
    <definedName name="PEND">#REF!</definedName>
    <definedName name="PEOP">[10]Model!#REF!</definedName>
    <definedName name="PEOP_1">[10]Model!#REF!</definedName>
    <definedName name="per931_987">#REF!</definedName>
    <definedName name="PFP">[11]PFP!$C$5:$AG$59</definedName>
    <definedName name="PMENU">#REF!</definedName>
    <definedName name="PPPWGT">[14]Main!$E$65:$AH$65</definedName>
    <definedName name="Pr_tb_5">[16]Prj_Food!$A$10:$O$40</definedName>
    <definedName name="Pr_tb_6">[16]Prj_Fuel!$A$11:$P$38</definedName>
    <definedName name="Pr_tb_7">[16]Pr_Electr!$A$10:$I$34</definedName>
    <definedName name="Pr_tb_8">'[16]JunPrg_9899&amp;beyond'!$A$1332:$AE$1383</definedName>
    <definedName name="Pr_tb_9">'[16]JunPrg_9899&amp;beyond'!$A$1389:$AE$1457</definedName>
    <definedName name="Pr_tb_food0">'[16]JunPrg_9899&amp;beyond'!$A$883:$AE$900</definedName>
    <definedName name="Pr_tb_food1">'[16]JunPrg_9899&amp;beyond'!$A$912:$AE$944</definedName>
    <definedName name="Pr_tb_food2">'[16]JunPrg_9899&amp;beyond'!$A$946:$AE$984</definedName>
    <definedName name="Pr_tb_food3">'[16]JunPrg_9899&amp;beyond'!$A$985:$AE$1028</definedName>
    <definedName name="Pr_tb1">'[16]JunPrg_9899&amp;beyond'!$A$4:$AE$75</definedName>
    <definedName name="Pr_tb1b">'[16]JunPrg_9899&amp;beyond'!$A$1105:$AE$1176</definedName>
    <definedName name="Pr_tb2">'[16]JunPrg_9899&amp;beyond'!$A$150:$AE$190</definedName>
    <definedName name="Pr_tb2b">'[16]JunPrg_9899&amp;beyond'!$A$1206:$AE$1249</definedName>
    <definedName name="Pr_tb3">'[16]JunPrg_9899&amp;beyond'!$A$198:$AE$272</definedName>
    <definedName name="Pr_tb3b">'[16]JunPrg_9899&amp;beyond'!$A$1252:$AE$1327</definedName>
    <definedName name="Pr_tb4">'[16]JunPrg_9899&amp;beyond'!$A$1032:$AE$1089</definedName>
    <definedName name="Prill_Ar_TOT_Lek">'[22]2003'!#REF!</definedName>
    <definedName name="Prill_Ar_TOT_Valute">'[22]2003'!#REF!</definedName>
    <definedName name="print">#REF!</definedName>
    <definedName name="_xlnm.Print_Area" localSheetId="1">'Aneks 2 - v. 2022'!$A$1:$I$237</definedName>
    <definedName name="_xlnm.Print_Area" localSheetId="2">'Aneks 3 - v. 2022'!$A$1:$S$257</definedName>
    <definedName name="_xlnm.Print_Area" localSheetId="3">'Aneks 4 - v. 2022'!$A$1:$J$195</definedName>
    <definedName name="_xlnm.Print_Area" localSheetId="0">'Aneksi 1- v. 2022'!$A$1:$I$28</definedName>
    <definedName name="_xlnm.Print_Area" localSheetId="4">FB!$A$1:$O$48</definedName>
    <definedName name="_xlnm.Print_Area">#REF!</definedName>
    <definedName name="Print_Area_table10">#REF!</definedName>
    <definedName name="_xlnm.Print_Titles" localSheetId="4">FB!$1:$2</definedName>
    <definedName name="_xlnm.Print_Titles" localSheetId="5">fh!$1:$2</definedName>
    <definedName name="_xlnm.Print_Titles">[14]Micro!$A$1:$C$65536,[14]Micro!$A$1:$IV$7</definedName>
    <definedName name="PrintThis_Links">[14]Links!$A$1:$F$33</definedName>
    <definedName name="PTE">#REF!</definedName>
    <definedName name="Qershor_Ar_TOT_Lek">'[22]2003'!#REF!</definedName>
    <definedName name="Qershor_Ar_TOT_Valute">'[22]2003'!#REF!</definedName>
    <definedName name="REAL">#REF!</definedName>
    <definedName name="RED_BOP">[11]RED!$C$2:$AA$54</definedName>
    <definedName name="RED_D">[11]RED!$C$57:$AA$97</definedName>
    <definedName name="RED_DS">[11]RED!$AD$3:$AW$30</definedName>
    <definedName name="RED_TRD">[11]RED!$BC$3:$BF$45</definedName>
    <definedName name="REDBOP">#REF!</definedName>
    <definedName name="REDUC">#REF!</definedName>
    <definedName name="REER">[19]Work!$AK$26:$AV$97</definedName>
    <definedName name="REGISTERALL">#REF!</definedName>
    <definedName name="RESDEB">#REF!</definedName>
    <definedName name="RESDEBT">#REF!</definedName>
    <definedName name="revenue">[28]C!$A$747:$IV$747</definedName>
    <definedName name="Revisions">#REF!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ngBefore">[29]Main!$AB$26</definedName>
    <definedName name="rngDepartmentDrive">[29]Main!$AB$23</definedName>
    <definedName name="rngEMailAddress">[29]Main!$AB$20</definedName>
    <definedName name="rngErrorSort">[14]ErrCheck!$A$4</definedName>
    <definedName name="rngLastSave">[14]Main!$G$19</definedName>
    <definedName name="rngLastSent">[14]Main!$G$18</definedName>
    <definedName name="rngLastUpdate">[14]Links!$D$2</definedName>
    <definedName name="rngNeedsUpdate">[14]Links!$E$2</definedName>
    <definedName name="rngNews">[29]Main!$AB$27</definedName>
    <definedName name="rngQuestChecked">[14]ErrCheck!$A$3</definedName>
    <definedName name="rtre" hidden="1">{"Main Economic Indicators",#N/A,FALSE,"C"}</definedName>
    <definedName name="Rwvu.Print." hidden="1">#N/A</definedName>
    <definedName name="rxrate">[19]Work!$DB$1:$DU$97</definedName>
    <definedName name="s">#REF!</definedName>
    <definedName name="SAR">#REF!</definedName>
    <definedName name="SECTORS">#REF!</definedName>
    <definedName name="SEK">#REF!</definedName>
    <definedName name="sencount" hidden="1">2</definedName>
    <definedName name="SERVICE">#REF!</definedName>
    <definedName name="Shkurt_Ar_TOT_Lek">'[22]2003'!#REF!</definedName>
    <definedName name="Shkurt_Ar_TOT_Valute">'[22]2003'!#REF!</definedName>
    <definedName name="Shtator_Ar_TOT_Lek">'[22]2003'!#REF!</definedName>
    <definedName name="Shtator_Ar_TOT_Valute">'[22]2003'!#REF!</definedName>
    <definedName name="STOP">#REF!</definedName>
    <definedName name="sum">[11]BoP!$G$174:$AR$216</definedName>
    <definedName name="SUMMARY1">#REF!</definedName>
    <definedName name="SUMMARY2">#REF!</definedName>
    <definedName name="SumSumTbl">#REF!</definedName>
    <definedName name="t_bills">'[19]T-bills2'!$A$1:$J$31</definedName>
    <definedName name="tab17bop">#REF!</definedName>
    <definedName name="Tabel">[30]Tregues!$A$1:$J$50</definedName>
    <definedName name="Table_2._Country_X___Public_Sector_Financing_1">#REF!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_baselin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46">#REF!</definedName>
    <definedName name="TABLE5">#REF!</definedName>
    <definedName name="TABLE6">#REF!</definedName>
    <definedName name="TABLE7">#REF!</definedName>
    <definedName name="TABLE8">#REF!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[31]StRp_Tbl1!$B$4:$AF$109</definedName>
    <definedName name="TB_SR_2">#REF!</definedName>
    <definedName name="TB_Sub">[16]CGExp!$B$135:$CL$192</definedName>
    <definedName name="TB_Subsd">#REF!</definedName>
    <definedName name="Tb_Tax_3year">[16]TaxRev!$A$2:$L$66</definedName>
    <definedName name="TB_Taxes">'[16]JunPrg_9899&amp;beyond'!$A$487:$AE$559</definedName>
    <definedName name="TB1_x">#REF!</definedName>
    <definedName name="TB1_xx">#REF!</definedName>
    <definedName name="TB1b">[16]SummaryCG!$A$79:$CL$150</definedName>
    <definedName name="TB1b_x">#REF!</definedName>
    <definedName name="TB2b">[16]CGRev!$A$57:$CL$99</definedName>
    <definedName name="TB3b">[16]CGExp!$B$284:$CL$356</definedName>
    <definedName name="TB5b">[16]CGAuthMeth!$B$174:$CL$223</definedName>
    <definedName name="TB6b">[16]CGAuthMeth!$B$231:$CL$297</definedName>
    <definedName name="TB7b">[16]CGFin_Monthly!$B$92:$AC$142</definedName>
    <definedName name="tblChecks">[14]ErrCheck!$A$3:$E$5</definedName>
    <definedName name="tblLinks">[14]Links!$A$4:$F$33</definedName>
    <definedName name="TBPRJ4">#REF!</definedName>
    <definedName name="Tbs1thr4">#REF!</definedName>
    <definedName name="Tetor_Ar_TOT_Lek">'[22]2003'!#REF!</definedName>
    <definedName name="Tetor_Ar_TOT_Valute">'[22]2003'!#REF!</definedName>
    <definedName name="TM">[14]Q5!$E$19:$AH$19</definedName>
    <definedName name="TM_D">[14]Q5!$E$23:$AH$23</definedName>
    <definedName name="TM_DPCH">[14]Q5!$E$24:$AH$24</definedName>
    <definedName name="TM_R">[14]Q5!$E$22:$AH$22</definedName>
    <definedName name="TM_RPCH">[14]Q5!$E$21:$AH$21</definedName>
    <definedName name="TMG">[14]Q5!$E$38:$AH$38</definedName>
    <definedName name="TMG_D">[14]Q5!$E$42:$AH$42</definedName>
    <definedName name="TMG_DPCH">[14]Q5!$E$43:$AH$43</definedName>
    <definedName name="TMG_R">[14]Q5!$E$41:$AH$41</definedName>
    <definedName name="TMG_RPCH">[14]Micro!$E$40:$AH$40</definedName>
    <definedName name="TMGO">[14]Micro!$E$58:$AH$58</definedName>
    <definedName name="TMGO_D">[14]Q5!$E$63:$AH$63</definedName>
    <definedName name="TMGO_DPCH">[14]Q5!$E$64:$AH$64</definedName>
    <definedName name="TMGO_R">[14]Q5!$E$62:$AH$62</definedName>
    <definedName name="TMGO_RPCH">[14]Q5!$E$60:$AH$60</definedName>
    <definedName name="TMGXO">[14]Q5!$E$82:$AH$82</definedName>
    <definedName name="TMGXO_D">[14]Q5!$E$88:$AH$88</definedName>
    <definedName name="TMGXO_DPCH">[14]Q5!$E$89:$AH$89</definedName>
    <definedName name="TMGXO_R">[14]Q5!$E$87:$AH$87</definedName>
    <definedName name="TMGXO_RPCH">[14]Q5!$E$84:$AH$84</definedName>
    <definedName name="TMS">[14]Q5!$E$97:$AH$97</definedName>
    <definedName name="Trade">[11]BoP!$G$218:$AR$256</definedName>
    <definedName name="Trade_balance">#REF!</definedName>
    <definedName name="TRANSFERTEST">#REF!</definedName>
    <definedName name="TX">[14]Q5!$E$11:$AH$11</definedName>
    <definedName name="TX_D">[14]Q5!$E$15:$AH$15</definedName>
    <definedName name="TX_DPCH">[14]Q5!$E$16:$AH$16</definedName>
    <definedName name="TX_R">[14]Q5!$E$14:$AH$14</definedName>
    <definedName name="TX_RPCH">[14]Q5!$E$13:$AH$13</definedName>
    <definedName name="TXG">[14]Q5!$E$30:$AH$30</definedName>
    <definedName name="TXG_D">[14]Q5!$E$34:$AH$34</definedName>
    <definedName name="TXG_DPCH">[14]Q5!$E$35:$AH$35</definedName>
    <definedName name="TXG_R">[14]Q5!$E$33:$AH$33</definedName>
    <definedName name="TXG_RPCH">[14]Micro!$E$32:$AH$32</definedName>
    <definedName name="TXGO">[14]Micro!$E$49:$AH$49</definedName>
    <definedName name="TXGO_D">[14]Q5!$E$54:$AH$54</definedName>
    <definedName name="TXGO_DPCH">[14]Q5!$E$55:$AH$55</definedName>
    <definedName name="TXGO_R">[14]Q5!$E$53:$AH$53</definedName>
    <definedName name="TXGO_RPCH">[14]Q5!$E$51:$AH$51</definedName>
    <definedName name="TXGXO">[14]Q5!$E$72:$AH$72</definedName>
    <definedName name="TXGXO_D">[14]Q5!$E$78:$AH$78</definedName>
    <definedName name="TXGXO_DPCH">[14]Q5!$E$79:$AH$79</definedName>
    <definedName name="TXGXO_R">[14]Q5!$E$77:$AH$77</definedName>
    <definedName name="TXGXO_RPCH">[14]Q5!$E$74:$AH$74</definedName>
    <definedName name="TXS">[14]Q5!$E$95:$AH$95</definedName>
    <definedName name="UCC">#REF!</definedName>
    <definedName name="USD">#REF!</definedName>
    <definedName name="USERNAME">#REF!</definedName>
    <definedName name="ValidationList">#REF!</definedName>
    <definedName name="viti2006">[32]kursi!$A$27:$M$37</definedName>
    <definedName name="viti2007">[32]kursi!$A$41:$M$51</definedName>
    <definedName name="WEO">#REF!</definedName>
    <definedName name="WEODATES">#REF!</definedName>
    <definedName name="weonames">#REF!</definedName>
    <definedName name="what" hidden="1">{"ca",#N/A,FALSE,"Detailed BOP";"ka",#N/A,FALSE,"Detailed BOP";"btl",#N/A,FALSE,"Detailed BOP";#N/A,#N/A,FALSE,"Debt  Stock TBL";"imfprint",#N/A,FALSE,"IMF";"imfdebtservice",#N/A,FALSE,"IMF";"tradeprint",#N/A,FALSE,"Trade"}</definedName>
    <definedName name="WPCP33_D">[14]Micro!$E$67:$AH$67</definedName>
    <definedName name="WPCP33pch">[14]Q5!$E$68:$AH$68</definedName>
    <definedName name="wrn.BOP_MIDTERM." hidden="1">{"BOP_TAB",#N/A,FALSE,"N";"MIDTERM_TAB",#N/A,FALSE,"O"}</definedName>
    <definedName name="wrn.formula." hidden="1">{#N/A,#N/A,FALSE,"MS"}</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rint._.Detailed._.Tables." hidden="1">{"ca",#N/A,FALSE,"Detailed BOP";"ka",#N/A,FALSE,"Detailed BOP";"btl",#N/A,FALSE,"Detailed BOP";#N/A,#N/A,FALSE,"Debt  Stock TBL";"imfprint",#N/A,FALSE,"IMF";"nirprintview",#N/A,FALSE,"NIR";"tradeprint",#N/A,FALSE,"Trade";"imfdebtservice",#N/A,FALSE,"IMF"}</definedName>
    <definedName name="wrn.WEO." hidden="1">{"WEO",#N/A,FALSE,"T"}</definedName>
    <definedName name="wvu.Print." hidden="1">{TRUE,TRUE,-0.5,-14.75,603,387,FALSE,TRUE,TRUE,TRUE,0,1,2,1,2,1,1,4,TRUE,TRUE,3,TRUE,1,TRUE,75,"Swvu.Print.","ACwvu.Print.",#N/A,FALSE,FALSE,1,0.75,0.6,0.5,1,"","",TRUE,FALSE,TRUE,FALSE,1,#N/A,1,1,#DIV/0!,FALSE,"Rwvu.Print.",#N/A,FALSE,FALSE,FALSE,1,65532,300,FALSE,FALSE,TRUE,TRUE,TRUE}</definedName>
    <definedName name="XGS">#REF!</definedName>
    <definedName name="xrate_lari">[19]Work!$DW$5:$EP$97</definedName>
    <definedName name="xrates">[19]Work!$CG$5:$CZ$97</definedName>
    <definedName name="xxWRS_1">#REF!</definedName>
    <definedName name="xxWRS_2">#REF!</definedName>
    <definedName name="xxWRS_3">#REF!</definedName>
    <definedName name="Year">#REF!</definedName>
    <definedName name="YEAR2009">#REF!</definedName>
    <definedName name="YEAR2013">#REF!</definedName>
    <definedName name="Year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0" i="4" l="1"/>
  <c r="H29" i="4" l="1"/>
  <c r="I18" i="7"/>
  <c r="H191" i="4" l="1"/>
  <c r="H195" i="4"/>
  <c r="H196" i="4"/>
  <c r="F191" i="4"/>
  <c r="F195" i="4"/>
  <c r="F196" i="4"/>
  <c r="K196" i="4"/>
  <c r="H157" i="4"/>
  <c r="H161" i="4"/>
  <c r="H162" i="4"/>
  <c r="F157" i="4"/>
  <c r="F161" i="4"/>
  <c r="F162" i="4"/>
  <c r="K162" i="4"/>
  <c r="H123" i="4"/>
  <c r="H127" i="4"/>
  <c r="H128" i="4"/>
  <c r="F123" i="4"/>
  <c r="F127" i="4"/>
  <c r="F128" i="4"/>
  <c r="K128" i="4"/>
  <c r="H89" i="4"/>
  <c r="H93" i="4"/>
  <c r="H94" i="4"/>
  <c r="F89" i="4"/>
  <c r="F93" i="4"/>
  <c r="F94" i="4"/>
  <c r="K94" i="4"/>
  <c r="H55" i="4"/>
  <c r="H59" i="4"/>
  <c r="H60" i="4"/>
  <c r="F55" i="4"/>
  <c r="F59" i="4"/>
  <c r="K60" i="4"/>
  <c r="H17" i="4"/>
  <c r="H21" i="4"/>
  <c r="H25" i="4"/>
  <c r="H26" i="4"/>
  <c r="H27" i="4"/>
  <c r="H28" i="4"/>
  <c r="F17" i="4"/>
  <c r="F21" i="4"/>
  <c r="F25" i="4"/>
  <c r="F26" i="4"/>
  <c r="F28" i="4"/>
  <c r="K29" i="4"/>
  <c r="K26" i="4"/>
  <c r="E78" i="13"/>
  <c r="I193" i="4"/>
  <c r="I192" i="4"/>
  <c r="I194" i="4"/>
  <c r="I195" i="4"/>
  <c r="I189" i="4"/>
  <c r="I188" i="4"/>
  <c r="I190" i="4"/>
  <c r="I191" i="4"/>
  <c r="G121" i="4"/>
  <c r="G91" i="4"/>
  <c r="I91" i="4"/>
  <c r="I90" i="4"/>
  <c r="I92" i="4"/>
  <c r="I93" i="4"/>
  <c r="I86" i="4"/>
  <c r="G87" i="4"/>
  <c r="I87" i="4"/>
  <c r="I88" i="4"/>
  <c r="I89" i="4"/>
  <c r="I94" i="4"/>
  <c r="I78" i="4"/>
  <c r="I79" i="4"/>
  <c r="I80" i="4"/>
  <c r="I81" i="4"/>
  <c r="I82" i="4"/>
  <c r="I83" i="4"/>
  <c r="I84" i="4"/>
  <c r="I85" i="4"/>
  <c r="H95" i="4"/>
  <c r="I95" i="4"/>
  <c r="I96" i="4"/>
  <c r="G53" i="4"/>
  <c r="G19" i="4"/>
  <c r="M17" i="15"/>
  <c r="L16" i="15"/>
  <c r="K16" i="15"/>
  <c r="M16" i="15"/>
  <c r="M14" i="15"/>
  <c r="M13" i="15"/>
  <c r="M12" i="15"/>
  <c r="M11" i="15"/>
  <c r="M10" i="15"/>
  <c r="L7" i="15"/>
  <c r="K7" i="15"/>
  <c r="M7" i="15"/>
  <c r="M6" i="15"/>
  <c r="M5" i="15"/>
  <c r="L4" i="15"/>
  <c r="K4" i="15"/>
  <c r="K3" i="15"/>
  <c r="O47" i="16"/>
  <c r="O46" i="16"/>
  <c r="M45" i="16"/>
  <c r="K45" i="16"/>
  <c r="O45" i="16"/>
  <c r="N45" i="16"/>
  <c r="L45" i="16"/>
  <c r="O44" i="16"/>
  <c r="O43" i="16"/>
  <c r="N42" i="16"/>
  <c r="M42" i="16"/>
  <c r="L42" i="16"/>
  <c r="K42" i="16"/>
  <c r="O42" i="16"/>
  <c r="O41" i="16"/>
  <c r="O40" i="16"/>
  <c r="O39" i="16"/>
  <c r="O38" i="16"/>
  <c r="O37" i="16"/>
  <c r="O36" i="16"/>
  <c r="O35" i="16"/>
  <c r="O34" i="16"/>
  <c r="O33" i="16"/>
  <c r="O32" i="16"/>
  <c r="O31" i="16"/>
  <c r="O30" i="16"/>
  <c r="O29" i="16"/>
  <c r="O28" i="16"/>
  <c r="O27" i="16"/>
  <c r="O26" i="16"/>
  <c r="O25" i="16"/>
  <c r="O24" i="16"/>
  <c r="O23" i="16"/>
  <c r="O22" i="16"/>
  <c r="O21" i="16"/>
  <c r="O20" i="16"/>
  <c r="O19" i="16"/>
  <c r="N19" i="16"/>
  <c r="N17" i="16"/>
  <c r="O18" i="16"/>
  <c r="M17" i="16"/>
  <c r="K17" i="16"/>
  <c r="O17" i="16"/>
  <c r="M4" i="16"/>
  <c r="M6" i="16"/>
  <c r="M3" i="16"/>
  <c r="K4" i="16"/>
  <c r="K6" i="16"/>
  <c r="K3" i="16"/>
  <c r="O3" i="16"/>
  <c r="L17" i="16"/>
  <c r="O16" i="16"/>
  <c r="O15" i="16"/>
  <c r="O14" i="16"/>
  <c r="O13" i="16"/>
  <c r="O12" i="16"/>
  <c r="O11" i="16"/>
  <c r="O10" i="16"/>
  <c r="O9" i="16"/>
  <c r="O8" i="16"/>
  <c r="O7" i="16"/>
  <c r="N6" i="16"/>
  <c r="O6" i="16"/>
  <c r="L6" i="16"/>
  <c r="O5" i="16"/>
  <c r="N4" i="16"/>
  <c r="O4" i="16"/>
  <c r="L4" i="16"/>
  <c r="L3" i="16"/>
  <c r="O106" i="12"/>
  <c r="L106" i="12"/>
  <c r="I106" i="12"/>
  <c r="Q106" i="12"/>
  <c r="O105" i="12"/>
  <c r="L105" i="12"/>
  <c r="I105" i="12"/>
  <c r="F100" i="12"/>
  <c r="G100" i="12"/>
  <c r="D21" i="7"/>
  <c r="E21" i="7"/>
  <c r="F21" i="7"/>
  <c r="G21" i="7"/>
  <c r="H229" i="4"/>
  <c r="H225" i="4"/>
  <c r="H230" i="4"/>
  <c r="H221" i="4"/>
  <c r="H232" i="4"/>
  <c r="H233" i="4"/>
  <c r="G229" i="4"/>
  <c r="G225" i="4"/>
  <c r="G230" i="4"/>
  <c r="G221" i="4"/>
  <c r="G232" i="4"/>
  <c r="G18" i="7"/>
  <c r="F229" i="4"/>
  <c r="F225" i="4"/>
  <c r="F230" i="4"/>
  <c r="F221" i="4"/>
  <c r="F232" i="4"/>
  <c r="E157" i="4"/>
  <c r="G161" i="4"/>
  <c r="G157" i="4"/>
  <c r="G162" i="4"/>
  <c r="F153" i="4"/>
  <c r="F164" i="4"/>
  <c r="F16" i="7"/>
  <c r="H197" i="4"/>
  <c r="H129" i="4"/>
  <c r="H61" i="4"/>
  <c r="H160" i="13"/>
  <c r="G160" i="13"/>
  <c r="I160" i="13"/>
  <c r="F160" i="13"/>
  <c r="E160" i="13"/>
  <c r="H104" i="13"/>
  <c r="G104" i="13"/>
  <c r="F104" i="13"/>
  <c r="E104" i="13"/>
  <c r="H113" i="13"/>
  <c r="G113" i="13"/>
  <c r="F113" i="13"/>
  <c r="F112" i="13"/>
  <c r="E113" i="13"/>
  <c r="E114" i="13"/>
  <c r="F114" i="13"/>
  <c r="G114" i="13"/>
  <c r="H114" i="13"/>
  <c r="I114" i="13"/>
  <c r="E115" i="13"/>
  <c r="H115" i="13"/>
  <c r="E116" i="13"/>
  <c r="F116" i="13"/>
  <c r="G116" i="13"/>
  <c r="H116" i="13"/>
  <c r="I116" i="13"/>
  <c r="E77" i="13"/>
  <c r="F77" i="13"/>
  <c r="G77" i="13"/>
  <c r="H77" i="13"/>
  <c r="L140" i="12"/>
  <c r="O140" i="12"/>
  <c r="Q140" i="12"/>
  <c r="R140" i="12"/>
  <c r="I137" i="12"/>
  <c r="I97" i="12"/>
  <c r="I77" i="13"/>
  <c r="I139" i="12"/>
  <c r="O138" i="12"/>
  <c r="P138" i="12"/>
  <c r="O139" i="12"/>
  <c r="Q139" i="12"/>
  <c r="P139" i="12"/>
  <c r="L138" i="12"/>
  <c r="L139" i="12"/>
  <c r="O97" i="12"/>
  <c r="P97" i="12"/>
  <c r="Q97" i="12"/>
  <c r="L97" i="12"/>
  <c r="R97" i="12"/>
  <c r="J100" i="12"/>
  <c r="E10" i="13"/>
  <c r="E11" i="13"/>
  <c r="E12" i="13"/>
  <c r="E13" i="13"/>
  <c r="E14" i="13"/>
  <c r="E15" i="13"/>
  <c r="E16" i="13"/>
  <c r="E17" i="13"/>
  <c r="E18" i="13"/>
  <c r="C51" i="4"/>
  <c r="C55" i="4"/>
  <c r="C59" i="4"/>
  <c r="C60" i="4"/>
  <c r="C62" i="4"/>
  <c r="C13" i="7"/>
  <c r="G115" i="13"/>
  <c r="O215" i="12"/>
  <c r="F215" i="12"/>
  <c r="P215" i="12"/>
  <c r="L142" i="12"/>
  <c r="O142" i="12"/>
  <c r="L56" i="12"/>
  <c r="R56" i="12"/>
  <c r="O21" i="12"/>
  <c r="H161" i="13"/>
  <c r="G161" i="13"/>
  <c r="I161" i="13"/>
  <c r="F161" i="13"/>
  <c r="E161" i="13"/>
  <c r="O51" i="12"/>
  <c r="L51" i="12"/>
  <c r="R51" i="12"/>
  <c r="O15" i="12"/>
  <c r="L15" i="12"/>
  <c r="R15" i="12"/>
  <c r="O55" i="12"/>
  <c r="F55" i="12"/>
  <c r="P55" i="12"/>
  <c r="O57" i="12"/>
  <c r="L58" i="12"/>
  <c r="F10" i="13"/>
  <c r="G10" i="13"/>
  <c r="H10" i="13"/>
  <c r="I10" i="13"/>
  <c r="F11" i="13"/>
  <c r="G11" i="13"/>
  <c r="H11" i="13"/>
  <c r="I11" i="13"/>
  <c r="F12" i="13"/>
  <c r="G12" i="13"/>
  <c r="H12" i="13"/>
  <c r="F13" i="13"/>
  <c r="G13" i="13"/>
  <c r="H13" i="13"/>
  <c r="I13" i="13"/>
  <c r="F14" i="13"/>
  <c r="G14" i="13"/>
  <c r="H14" i="13"/>
  <c r="F15" i="13"/>
  <c r="G15" i="13"/>
  <c r="H15" i="13"/>
  <c r="F16" i="13"/>
  <c r="G16" i="13"/>
  <c r="H16" i="13"/>
  <c r="I16" i="13"/>
  <c r="F17" i="13"/>
  <c r="G17" i="13"/>
  <c r="H17" i="13"/>
  <c r="F18" i="13"/>
  <c r="G18" i="13"/>
  <c r="H18" i="13"/>
  <c r="I18" i="13"/>
  <c r="E19" i="13"/>
  <c r="F19" i="13"/>
  <c r="G19" i="13"/>
  <c r="H19" i="13"/>
  <c r="I19" i="13"/>
  <c r="E36" i="13"/>
  <c r="F36" i="13"/>
  <c r="G36" i="13"/>
  <c r="H36" i="13"/>
  <c r="I36" i="13"/>
  <c r="E37" i="13"/>
  <c r="F37" i="13"/>
  <c r="G37" i="13"/>
  <c r="H37" i="13"/>
  <c r="I37" i="13"/>
  <c r="E38" i="13"/>
  <c r="F38" i="13"/>
  <c r="G38" i="13"/>
  <c r="H38" i="13"/>
  <c r="I38" i="13"/>
  <c r="E39" i="13"/>
  <c r="F39" i="13"/>
  <c r="G39" i="13"/>
  <c r="H39" i="13"/>
  <c r="E40" i="13"/>
  <c r="F40" i="13"/>
  <c r="G40" i="13"/>
  <c r="H40" i="13"/>
  <c r="E41" i="13"/>
  <c r="F41" i="13"/>
  <c r="G41" i="13"/>
  <c r="H41" i="13"/>
  <c r="E42" i="13"/>
  <c r="F42" i="13"/>
  <c r="G42" i="13"/>
  <c r="H42" i="13"/>
  <c r="I42" i="13"/>
  <c r="E43" i="13"/>
  <c r="G43" i="13"/>
  <c r="H43" i="13"/>
  <c r="E44" i="13"/>
  <c r="G44" i="13"/>
  <c r="H44" i="13"/>
  <c r="E45" i="13"/>
  <c r="G45" i="13"/>
  <c r="H45" i="13"/>
  <c r="E46" i="13"/>
  <c r="G46" i="13"/>
  <c r="H46" i="13"/>
  <c r="E63" i="13"/>
  <c r="F63" i="13"/>
  <c r="G63" i="13"/>
  <c r="H63" i="13"/>
  <c r="I63" i="13"/>
  <c r="E64" i="13"/>
  <c r="F64" i="13"/>
  <c r="G64" i="13"/>
  <c r="H64" i="13"/>
  <c r="E65" i="13"/>
  <c r="F65" i="13"/>
  <c r="G65" i="13"/>
  <c r="H65" i="13"/>
  <c r="I65" i="13"/>
  <c r="E66" i="13"/>
  <c r="F66" i="13"/>
  <c r="G66" i="13"/>
  <c r="H66" i="13"/>
  <c r="E67" i="13"/>
  <c r="F67" i="13"/>
  <c r="G67" i="13"/>
  <c r="H67" i="13"/>
  <c r="I67" i="13"/>
  <c r="E68" i="13"/>
  <c r="F68" i="13"/>
  <c r="G68" i="13"/>
  <c r="H68" i="13"/>
  <c r="E69" i="13"/>
  <c r="F69" i="13"/>
  <c r="G69" i="13"/>
  <c r="H69" i="13"/>
  <c r="I69" i="13"/>
  <c r="E70" i="13"/>
  <c r="F70" i="13"/>
  <c r="G70" i="13"/>
  <c r="H70" i="13"/>
  <c r="E71" i="13"/>
  <c r="F71" i="13"/>
  <c r="G71" i="13"/>
  <c r="H71" i="13"/>
  <c r="I71" i="13"/>
  <c r="E72" i="13"/>
  <c r="F72" i="13"/>
  <c r="G72" i="13"/>
  <c r="H72" i="13"/>
  <c r="I72" i="13"/>
  <c r="E73" i="13"/>
  <c r="F73" i="13"/>
  <c r="G73" i="13"/>
  <c r="H73" i="13"/>
  <c r="E74" i="13"/>
  <c r="F74" i="13"/>
  <c r="G74" i="13"/>
  <c r="H74" i="13"/>
  <c r="E75" i="13"/>
  <c r="F75" i="13"/>
  <c r="G75" i="13"/>
  <c r="H75" i="13"/>
  <c r="E76" i="13"/>
  <c r="F76" i="13"/>
  <c r="G76" i="13"/>
  <c r="H76" i="13"/>
  <c r="E79" i="13"/>
  <c r="E80" i="13"/>
  <c r="E81" i="13"/>
  <c r="E82" i="13"/>
  <c r="E83" i="13"/>
  <c r="E84" i="13"/>
  <c r="I84" i="13"/>
  <c r="E102" i="13"/>
  <c r="F102" i="13"/>
  <c r="G102" i="13"/>
  <c r="H102" i="13"/>
  <c r="I102" i="13"/>
  <c r="E103" i="13"/>
  <c r="F103" i="13"/>
  <c r="G103" i="13"/>
  <c r="H103" i="13"/>
  <c r="I103" i="13"/>
  <c r="E106" i="13"/>
  <c r="F106" i="13"/>
  <c r="G106" i="13"/>
  <c r="H106" i="13"/>
  <c r="I106" i="13"/>
  <c r="E107" i="13"/>
  <c r="F107" i="13"/>
  <c r="G107" i="13"/>
  <c r="H107" i="13"/>
  <c r="E109" i="13"/>
  <c r="F109" i="13"/>
  <c r="G109" i="13"/>
  <c r="H109" i="13"/>
  <c r="E110" i="13"/>
  <c r="F110" i="13"/>
  <c r="G110" i="13"/>
  <c r="H110" i="13"/>
  <c r="I110" i="13"/>
  <c r="E111" i="13"/>
  <c r="F111" i="13"/>
  <c r="G111" i="13"/>
  <c r="H111" i="13"/>
  <c r="E112" i="13"/>
  <c r="G112" i="13"/>
  <c r="H112" i="13"/>
  <c r="E132" i="13"/>
  <c r="F132" i="13"/>
  <c r="G132" i="13"/>
  <c r="H132" i="13"/>
  <c r="E133" i="13"/>
  <c r="F133" i="13"/>
  <c r="G133" i="13"/>
  <c r="H133" i="13"/>
  <c r="E134" i="13"/>
  <c r="F134" i="13"/>
  <c r="G134" i="13"/>
  <c r="H134" i="13"/>
  <c r="E151" i="13"/>
  <c r="F151" i="13"/>
  <c r="G151" i="13"/>
  <c r="H151" i="13"/>
  <c r="I151" i="13"/>
  <c r="E152" i="13"/>
  <c r="F152" i="13"/>
  <c r="G152" i="13"/>
  <c r="H152" i="13"/>
  <c r="E153" i="13"/>
  <c r="F153" i="13"/>
  <c r="G153" i="13"/>
  <c r="H153" i="13"/>
  <c r="I153" i="13"/>
  <c r="E154" i="13"/>
  <c r="F154" i="13"/>
  <c r="G154" i="13"/>
  <c r="H154" i="13"/>
  <c r="E155" i="13"/>
  <c r="F155" i="13"/>
  <c r="G155" i="13"/>
  <c r="H155" i="13"/>
  <c r="I155" i="13"/>
  <c r="E156" i="13"/>
  <c r="F156" i="13"/>
  <c r="G156" i="13"/>
  <c r="H156" i="13"/>
  <c r="E157" i="13"/>
  <c r="F157" i="13"/>
  <c r="G157" i="13"/>
  <c r="H157" i="13"/>
  <c r="I157" i="13"/>
  <c r="E158" i="13"/>
  <c r="F158" i="13"/>
  <c r="G158" i="13"/>
  <c r="H158" i="13"/>
  <c r="E159" i="13"/>
  <c r="F159" i="13"/>
  <c r="G159" i="13"/>
  <c r="H159" i="13"/>
  <c r="E163" i="13"/>
  <c r="F163" i="13"/>
  <c r="G163" i="13"/>
  <c r="H163" i="13"/>
  <c r="I163" i="13"/>
  <c r="E164" i="13"/>
  <c r="F164" i="13"/>
  <c r="G164" i="13"/>
  <c r="H164" i="13"/>
  <c r="I164" i="13"/>
  <c r="E165" i="13"/>
  <c r="F165" i="13"/>
  <c r="G165" i="13"/>
  <c r="H165" i="13"/>
  <c r="I165" i="13"/>
  <c r="E166" i="13"/>
  <c r="F166" i="13"/>
  <c r="G166" i="13"/>
  <c r="H166" i="13"/>
  <c r="E182" i="13"/>
  <c r="F182" i="13"/>
  <c r="G182" i="13"/>
  <c r="H182" i="13"/>
  <c r="I182" i="13"/>
  <c r="E184" i="13"/>
  <c r="F184" i="13"/>
  <c r="G184" i="13"/>
  <c r="H184" i="13"/>
  <c r="E185" i="13"/>
  <c r="F185" i="13"/>
  <c r="G185" i="13"/>
  <c r="H185" i="13"/>
  <c r="I185" i="13"/>
  <c r="F12" i="12"/>
  <c r="I12" i="12"/>
  <c r="L12" i="12"/>
  <c r="O12" i="12"/>
  <c r="Q12" i="12"/>
  <c r="F13" i="12"/>
  <c r="O13" i="12"/>
  <c r="P13" i="12"/>
  <c r="I13" i="12"/>
  <c r="Q13" i="12"/>
  <c r="L13" i="12"/>
  <c r="R13" i="12"/>
  <c r="F14" i="12"/>
  <c r="I14" i="12"/>
  <c r="L14" i="12"/>
  <c r="O14" i="12"/>
  <c r="P14" i="12"/>
  <c r="R14" i="12"/>
  <c r="I15" i="12"/>
  <c r="Q15" i="12"/>
  <c r="I16" i="12"/>
  <c r="L16" i="12"/>
  <c r="O16" i="12"/>
  <c r="I17" i="12"/>
  <c r="L17" i="12"/>
  <c r="O17" i="12"/>
  <c r="P17" i="12"/>
  <c r="I18" i="12"/>
  <c r="L18" i="12"/>
  <c r="O18" i="12"/>
  <c r="F19" i="12"/>
  <c r="I19" i="12"/>
  <c r="F20" i="12"/>
  <c r="I20" i="12"/>
  <c r="O20" i="12"/>
  <c r="Q20" i="12"/>
  <c r="L20" i="12"/>
  <c r="F21" i="12"/>
  <c r="P21" i="12"/>
  <c r="I21" i="12"/>
  <c r="L21" i="12"/>
  <c r="F48" i="12"/>
  <c r="O48" i="12"/>
  <c r="P48" i="12"/>
  <c r="I48" i="12"/>
  <c r="L48" i="12"/>
  <c r="F49" i="12"/>
  <c r="I49" i="12"/>
  <c r="L49" i="12"/>
  <c r="O49" i="12"/>
  <c r="P49" i="12"/>
  <c r="R49" i="12"/>
  <c r="F50" i="12"/>
  <c r="I50" i="12"/>
  <c r="L50" i="12"/>
  <c r="O50" i="12"/>
  <c r="P50" i="12"/>
  <c r="F51" i="12"/>
  <c r="P51" i="12"/>
  <c r="I51" i="12"/>
  <c r="Q51" i="12"/>
  <c r="F52" i="12"/>
  <c r="O52" i="12"/>
  <c r="P52" i="12"/>
  <c r="I52" i="12"/>
  <c r="Q52" i="12"/>
  <c r="L52" i="12"/>
  <c r="F53" i="12"/>
  <c r="I53" i="12"/>
  <c r="L53" i="12"/>
  <c r="O53" i="12"/>
  <c r="R53" i="12"/>
  <c r="F54" i="12"/>
  <c r="O54" i="12"/>
  <c r="P54" i="12"/>
  <c r="I54" i="12"/>
  <c r="L54" i="12"/>
  <c r="R54" i="12"/>
  <c r="I55" i="12"/>
  <c r="Q55" i="12"/>
  <c r="L55" i="12"/>
  <c r="F56" i="12"/>
  <c r="P56" i="12"/>
  <c r="I56" i="12"/>
  <c r="Q56" i="12"/>
  <c r="F57" i="12"/>
  <c r="I57" i="12"/>
  <c r="L57" i="12"/>
  <c r="F58" i="12"/>
  <c r="I58" i="12"/>
  <c r="O58" i="12"/>
  <c r="P58" i="12"/>
  <c r="F83" i="12"/>
  <c r="I83" i="12"/>
  <c r="L83" i="12"/>
  <c r="O83" i="12"/>
  <c r="R83" i="12"/>
  <c r="Q83" i="12"/>
  <c r="F84" i="12"/>
  <c r="I84" i="12"/>
  <c r="L84" i="12"/>
  <c r="O84" i="12"/>
  <c r="P84" i="12"/>
  <c r="F85" i="12"/>
  <c r="I85" i="12"/>
  <c r="L85" i="12"/>
  <c r="O85" i="12"/>
  <c r="P85" i="12"/>
  <c r="Q85" i="12"/>
  <c r="F86" i="12"/>
  <c r="I86" i="12"/>
  <c r="L86" i="12"/>
  <c r="O86" i="12"/>
  <c r="F87" i="12"/>
  <c r="I87" i="12"/>
  <c r="L87" i="12"/>
  <c r="O87" i="12"/>
  <c r="Q87" i="12"/>
  <c r="F88" i="12"/>
  <c r="O88" i="12"/>
  <c r="P88" i="12"/>
  <c r="I88" i="12"/>
  <c r="L88" i="12"/>
  <c r="F89" i="12"/>
  <c r="I89" i="12"/>
  <c r="L89" i="12"/>
  <c r="O89" i="12"/>
  <c r="Q89" i="12"/>
  <c r="F90" i="12"/>
  <c r="I90" i="12"/>
  <c r="L90" i="12"/>
  <c r="O90" i="12"/>
  <c r="R90" i="12"/>
  <c r="Q90" i="12"/>
  <c r="P90" i="12"/>
  <c r="F91" i="12"/>
  <c r="O91" i="12"/>
  <c r="P91" i="12"/>
  <c r="I91" i="12"/>
  <c r="L91" i="12"/>
  <c r="Q91" i="12"/>
  <c r="F92" i="12"/>
  <c r="I92" i="12"/>
  <c r="L92" i="12"/>
  <c r="O92" i="12"/>
  <c r="F93" i="12"/>
  <c r="I93" i="12"/>
  <c r="L93" i="12"/>
  <c r="O93" i="12"/>
  <c r="Q93" i="12"/>
  <c r="F94" i="12"/>
  <c r="O94" i="12"/>
  <c r="P94" i="12"/>
  <c r="I94" i="12"/>
  <c r="L94" i="12"/>
  <c r="Q94" i="12"/>
  <c r="F95" i="12"/>
  <c r="I95" i="12"/>
  <c r="L95" i="12"/>
  <c r="O95" i="12"/>
  <c r="F96" i="12"/>
  <c r="I96" i="12"/>
  <c r="L96" i="12"/>
  <c r="O96" i="12"/>
  <c r="R96" i="12"/>
  <c r="F98" i="12"/>
  <c r="I98" i="12"/>
  <c r="L98" i="12"/>
  <c r="O98" i="12"/>
  <c r="F99" i="12"/>
  <c r="I99" i="12"/>
  <c r="L99" i="12"/>
  <c r="O99" i="12"/>
  <c r="Q99" i="12"/>
  <c r="I100" i="12"/>
  <c r="F101" i="12"/>
  <c r="I102" i="12"/>
  <c r="L102" i="12"/>
  <c r="M101" i="12"/>
  <c r="F103" i="12"/>
  <c r="I103" i="12"/>
  <c r="F104" i="12"/>
  <c r="I104" i="12"/>
  <c r="L104" i="12"/>
  <c r="O104" i="12"/>
  <c r="R104" i="12"/>
  <c r="F131" i="12"/>
  <c r="I131" i="12"/>
  <c r="L131" i="12"/>
  <c r="O131" i="12"/>
  <c r="R131" i="12"/>
  <c r="P131" i="12"/>
  <c r="F132" i="12"/>
  <c r="I132" i="12"/>
  <c r="L132" i="12"/>
  <c r="O132" i="12"/>
  <c r="R132" i="12"/>
  <c r="P132" i="12"/>
  <c r="F133" i="12"/>
  <c r="I133" i="12"/>
  <c r="O133" i="12"/>
  <c r="Q133" i="12"/>
  <c r="L133" i="12"/>
  <c r="R133" i="12"/>
  <c r="P133" i="12"/>
  <c r="F134" i="12"/>
  <c r="I134" i="12"/>
  <c r="L134" i="12"/>
  <c r="O134" i="12"/>
  <c r="P134" i="12"/>
  <c r="F135" i="12"/>
  <c r="I135" i="12"/>
  <c r="L135" i="12"/>
  <c r="O135" i="12"/>
  <c r="Q135" i="12"/>
  <c r="F136" i="12"/>
  <c r="I136" i="12"/>
  <c r="L136" i="12"/>
  <c r="O136" i="12"/>
  <c r="R136" i="12"/>
  <c r="Q136" i="12"/>
  <c r="F137" i="12"/>
  <c r="L137" i="12"/>
  <c r="O137" i="12"/>
  <c r="P137" i="12"/>
  <c r="I138" i="12"/>
  <c r="I141" i="12"/>
  <c r="O141" i="12"/>
  <c r="Q141" i="12"/>
  <c r="L141" i="12"/>
  <c r="P141" i="12"/>
  <c r="F142" i="12"/>
  <c r="P142" i="12"/>
  <c r="F143" i="12"/>
  <c r="I143" i="12"/>
  <c r="L143" i="12"/>
  <c r="O143" i="12"/>
  <c r="P143" i="12"/>
  <c r="Q143" i="12"/>
  <c r="R143" i="12"/>
  <c r="F169" i="12"/>
  <c r="O169" i="12"/>
  <c r="P169" i="12"/>
  <c r="I169" i="12"/>
  <c r="L169" i="12"/>
  <c r="Q169" i="12"/>
  <c r="F170" i="12"/>
  <c r="I170" i="12"/>
  <c r="L170" i="12"/>
  <c r="O170" i="12"/>
  <c r="F171" i="12"/>
  <c r="P171" i="12"/>
  <c r="Q171" i="12"/>
  <c r="F198" i="12"/>
  <c r="O198" i="12"/>
  <c r="P198" i="12"/>
  <c r="I198" i="12"/>
  <c r="L198" i="12"/>
  <c r="F199" i="12"/>
  <c r="I199" i="12"/>
  <c r="L199" i="12"/>
  <c r="O199" i="12"/>
  <c r="P199" i="12"/>
  <c r="Q199" i="12"/>
  <c r="F200" i="12"/>
  <c r="I200" i="12"/>
  <c r="L200" i="12"/>
  <c r="O200" i="12"/>
  <c r="P200" i="12"/>
  <c r="F201" i="12"/>
  <c r="I201" i="12"/>
  <c r="L201" i="12"/>
  <c r="O201" i="12"/>
  <c r="R201" i="12"/>
  <c r="Q201" i="12"/>
  <c r="F202" i="12"/>
  <c r="I202" i="12"/>
  <c r="L202" i="12"/>
  <c r="O202" i="12"/>
  <c r="P202" i="12"/>
  <c r="F203" i="12"/>
  <c r="P203" i="12"/>
  <c r="I203" i="12"/>
  <c r="Q203" i="12"/>
  <c r="L203" i="12"/>
  <c r="R203" i="12"/>
  <c r="F204" i="12"/>
  <c r="I204" i="12"/>
  <c r="L204" i="12"/>
  <c r="O204" i="12"/>
  <c r="R204" i="12"/>
  <c r="Q204" i="12"/>
  <c r="F205" i="12"/>
  <c r="I205" i="12"/>
  <c r="L205" i="12"/>
  <c r="O205" i="12"/>
  <c r="Q205" i="12"/>
  <c r="F206" i="12"/>
  <c r="O206" i="12"/>
  <c r="P206" i="12"/>
  <c r="I206" i="12"/>
  <c r="L206" i="12"/>
  <c r="F207" i="12"/>
  <c r="I207" i="12"/>
  <c r="L207" i="12"/>
  <c r="O207" i="12"/>
  <c r="Q207" i="12"/>
  <c r="P207" i="12"/>
  <c r="F208" i="12"/>
  <c r="I208" i="12"/>
  <c r="L208" i="12"/>
  <c r="O208" i="12"/>
  <c r="Q208" i="12"/>
  <c r="F209" i="12"/>
  <c r="O209" i="12"/>
  <c r="P209" i="12"/>
  <c r="I209" i="12"/>
  <c r="Q209" i="12"/>
  <c r="L209" i="12"/>
  <c r="R209" i="12"/>
  <c r="F210" i="12"/>
  <c r="I210" i="12"/>
  <c r="O210" i="12"/>
  <c r="Q210" i="12"/>
  <c r="L210" i="12"/>
  <c r="P210" i="12"/>
  <c r="F211" i="12"/>
  <c r="I211" i="12"/>
  <c r="L211" i="12"/>
  <c r="O211" i="12"/>
  <c r="F212" i="12"/>
  <c r="I212" i="12"/>
  <c r="L212" i="12"/>
  <c r="O212" i="12"/>
  <c r="P212" i="12"/>
  <c r="F213" i="12"/>
  <c r="I213" i="12"/>
  <c r="L213" i="12"/>
  <c r="O213" i="12"/>
  <c r="F214" i="12"/>
  <c r="O214" i="12"/>
  <c r="P214" i="12"/>
  <c r="I214" i="12"/>
  <c r="Q214" i="12"/>
  <c r="L214" i="12"/>
  <c r="I215" i="12"/>
  <c r="Q215" i="12"/>
  <c r="L215" i="12"/>
  <c r="F240" i="12"/>
  <c r="I240" i="12"/>
  <c r="L240" i="12"/>
  <c r="O240" i="12"/>
  <c r="P240" i="12"/>
  <c r="F241" i="12"/>
  <c r="O241" i="12"/>
  <c r="P241" i="12"/>
  <c r="I241" i="12"/>
  <c r="Q241" i="12"/>
  <c r="L241" i="12"/>
  <c r="F242" i="12"/>
  <c r="I242" i="12"/>
  <c r="L242" i="12"/>
  <c r="O242" i="12"/>
  <c r="R242" i="12"/>
  <c r="P242" i="12"/>
  <c r="F243" i="12"/>
  <c r="I243" i="12"/>
  <c r="L243" i="12"/>
  <c r="O243" i="12"/>
  <c r="P243" i="12"/>
  <c r="Q243" i="12"/>
  <c r="R243" i="12"/>
  <c r="I10" i="4"/>
  <c r="I11" i="4"/>
  <c r="I12" i="4"/>
  <c r="I13" i="4"/>
  <c r="I14" i="4"/>
  <c r="I15" i="4"/>
  <c r="I16" i="4"/>
  <c r="I17" i="4"/>
  <c r="C17" i="4"/>
  <c r="D17" i="4"/>
  <c r="D21" i="4"/>
  <c r="D25" i="4"/>
  <c r="D26" i="4"/>
  <c r="D28" i="4"/>
  <c r="D12" i="7"/>
  <c r="E17" i="4"/>
  <c r="G17" i="4"/>
  <c r="K17" i="4"/>
  <c r="I18" i="4"/>
  <c r="I19" i="4"/>
  <c r="I20" i="4"/>
  <c r="I21" i="4"/>
  <c r="I22" i="4"/>
  <c r="I23" i="4"/>
  <c r="I24" i="4"/>
  <c r="I25" i="4"/>
  <c r="I26" i="4"/>
  <c r="I27" i="4"/>
  <c r="I28" i="4"/>
  <c r="C21" i="4"/>
  <c r="E21" i="4"/>
  <c r="E25" i="4"/>
  <c r="E26" i="4"/>
  <c r="E28" i="4"/>
  <c r="E12" i="7"/>
  <c r="G21" i="4"/>
  <c r="G25" i="4"/>
  <c r="G26" i="4"/>
  <c r="G28" i="4"/>
  <c r="G12" i="7"/>
  <c r="C25" i="4"/>
  <c r="I44" i="4"/>
  <c r="I45" i="4"/>
  <c r="I46" i="4"/>
  <c r="I47" i="4"/>
  <c r="I48" i="4"/>
  <c r="I49" i="4"/>
  <c r="I50" i="4"/>
  <c r="D51" i="4"/>
  <c r="E51" i="4"/>
  <c r="F51" i="4"/>
  <c r="G51" i="4"/>
  <c r="H51" i="4"/>
  <c r="I52" i="4"/>
  <c r="I53" i="4"/>
  <c r="I54" i="4"/>
  <c r="I55" i="4"/>
  <c r="I56" i="4"/>
  <c r="I57" i="4"/>
  <c r="I58" i="4"/>
  <c r="I59" i="4"/>
  <c r="I60" i="4"/>
  <c r="I51" i="4"/>
  <c r="I61" i="4"/>
  <c r="I62" i="4"/>
  <c r="D55" i="4"/>
  <c r="D59" i="4"/>
  <c r="D60" i="4"/>
  <c r="E55" i="4"/>
  <c r="F62" i="4"/>
  <c r="F13" i="7"/>
  <c r="F20" i="7" s="1"/>
  <c r="G55" i="4"/>
  <c r="G59" i="4"/>
  <c r="G60" i="4"/>
  <c r="G62" i="4"/>
  <c r="G13" i="7"/>
  <c r="E59" i="4"/>
  <c r="E60" i="4"/>
  <c r="E62" i="4"/>
  <c r="E13" i="7"/>
  <c r="C85" i="4"/>
  <c r="C89" i="4"/>
  <c r="C93" i="4"/>
  <c r="C94" i="4"/>
  <c r="C96" i="4"/>
  <c r="C14" i="7"/>
  <c r="D85" i="4"/>
  <c r="E85" i="4"/>
  <c r="F85" i="4"/>
  <c r="G85" i="4"/>
  <c r="H85" i="4"/>
  <c r="D89" i="4"/>
  <c r="D93" i="4"/>
  <c r="D94" i="4"/>
  <c r="D96" i="4"/>
  <c r="D14" i="7"/>
  <c r="E89" i="4"/>
  <c r="G89" i="4"/>
  <c r="E93" i="4"/>
  <c r="G93" i="4"/>
  <c r="G94" i="4"/>
  <c r="G96" i="4"/>
  <c r="G14" i="7"/>
  <c r="H96" i="4"/>
  <c r="H97" i="4"/>
  <c r="I112" i="4"/>
  <c r="I113" i="4"/>
  <c r="I114" i="4"/>
  <c r="I115" i="4"/>
  <c r="I116" i="4"/>
  <c r="I117" i="4"/>
  <c r="I118" i="4"/>
  <c r="I119" i="4"/>
  <c r="C119" i="4"/>
  <c r="D119" i="4"/>
  <c r="E119" i="4"/>
  <c r="F119" i="4"/>
  <c r="G119" i="4"/>
  <c r="H119" i="4"/>
  <c r="I120" i="4"/>
  <c r="I121" i="4"/>
  <c r="I122" i="4"/>
  <c r="I123" i="4"/>
  <c r="I124" i="4"/>
  <c r="I125" i="4"/>
  <c r="I126" i="4"/>
  <c r="I127" i="4"/>
  <c r="I128" i="4"/>
  <c r="I129" i="4"/>
  <c r="I130" i="4"/>
  <c r="C123" i="4"/>
  <c r="C128" i="4"/>
  <c r="C130" i="4"/>
  <c r="C15" i="7"/>
  <c r="D123" i="4"/>
  <c r="E123" i="4"/>
  <c r="F130" i="4"/>
  <c r="F15" i="7"/>
  <c r="G123" i="4"/>
  <c r="G127" i="4"/>
  <c r="G128" i="4"/>
  <c r="G130" i="4"/>
  <c r="G15" i="7"/>
  <c r="D127" i="4"/>
  <c r="D128" i="4"/>
  <c r="D130" i="4"/>
  <c r="D15" i="7"/>
  <c r="E127" i="4"/>
  <c r="E128" i="4"/>
  <c r="E130" i="4"/>
  <c r="E15" i="7"/>
  <c r="I146" i="4"/>
  <c r="I147" i="4"/>
  <c r="I148" i="4"/>
  <c r="I149" i="4"/>
  <c r="I150" i="4"/>
  <c r="I151" i="4"/>
  <c r="I152" i="4"/>
  <c r="I153" i="4"/>
  <c r="C153" i="4"/>
  <c r="C157" i="4"/>
  <c r="C161" i="4"/>
  <c r="C162" i="4"/>
  <c r="C164" i="4"/>
  <c r="C16" i="7"/>
  <c r="D153" i="4"/>
  <c r="E153" i="4"/>
  <c r="G153" i="4"/>
  <c r="G164" i="4"/>
  <c r="G16" i="7"/>
  <c r="H153" i="4"/>
  <c r="H164" i="4"/>
  <c r="H165" i="4"/>
  <c r="I154" i="4"/>
  <c r="I155" i="4"/>
  <c r="I156" i="4"/>
  <c r="D157" i="4"/>
  <c r="D161" i="4"/>
  <c r="D162" i="4"/>
  <c r="D164" i="4"/>
  <c r="D16" i="7"/>
  <c r="I158" i="4"/>
  <c r="I159" i="4"/>
  <c r="I160" i="4"/>
  <c r="I161" i="4"/>
  <c r="I157" i="4"/>
  <c r="I162" i="4"/>
  <c r="E161" i="4"/>
  <c r="E162" i="4"/>
  <c r="E164" i="4"/>
  <c r="E16" i="7"/>
  <c r="I163" i="4"/>
  <c r="I180" i="4"/>
  <c r="I181" i="4"/>
  <c r="I182" i="4"/>
  <c r="I183" i="4"/>
  <c r="I184" i="4"/>
  <c r="I185" i="4"/>
  <c r="I186" i="4"/>
  <c r="I187" i="4"/>
  <c r="C187" i="4"/>
  <c r="D187" i="4"/>
  <c r="E187" i="4"/>
  <c r="E191" i="4"/>
  <c r="E195" i="4"/>
  <c r="E196" i="4"/>
  <c r="E198" i="4"/>
  <c r="E17" i="7"/>
  <c r="F187" i="4"/>
  <c r="G187" i="4"/>
  <c r="H187" i="4"/>
  <c r="C191" i="4"/>
  <c r="D191" i="4"/>
  <c r="F198" i="4"/>
  <c r="F17" i="7"/>
  <c r="G191" i="4"/>
  <c r="C195" i="4"/>
  <c r="D195" i="4"/>
  <c r="D196" i="4"/>
  <c r="D198" i="4"/>
  <c r="D17" i="7"/>
  <c r="G195" i="4"/>
  <c r="H198" i="4"/>
  <c r="H199" i="4"/>
  <c r="I197" i="4"/>
  <c r="I214" i="4"/>
  <c r="I215" i="4"/>
  <c r="I216" i="4"/>
  <c r="I217" i="4"/>
  <c r="I218" i="4"/>
  <c r="I219" i="4"/>
  <c r="I220" i="4"/>
  <c r="I221" i="4"/>
  <c r="I222" i="4"/>
  <c r="I223" i="4"/>
  <c r="I224" i="4"/>
  <c r="I225" i="4"/>
  <c r="I226" i="4"/>
  <c r="I227" i="4"/>
  <c r="I228" i="4"/>
  <c r="I229" i="4"/>
  <c r="I230" i="4"/>
  <c r="I231" i="4"/>
  <c r="I232" i="4"/>
  <c r="C221" i="4"/>
  <c r="D221" i="4"/>
  <c r="D225" i="4"/>
  <c r="D229" i="4"/>
  <c r="D230" i="4"/>
  <c r="D232" i="4"/>
  <c r="D18" i="7"/>
  <c r="E221" i="4"/>
  <c r="K221" i="4"/>
  <c r="C225" i="4"/>
  <c r="C229" i="4"/>
  <c r="C230" i="4"/>
  <c r="E225" i="4"/>
  <c r="E229" i="4"/>
  <c r="I19" i="7"/>
  <c r="C21" i="7"/>
  <c r="P87" i="12"/>
  <c r="Q88" i="12"/>
  <c r="R87" i="12"/>
  <c r="R85" i="12"/>
  <c r="R84" i="12"/>
  <c r="Q50" i="12"/>
  <c r="R50" i="12"/>
  <c r="R171" i="12"/>
  <c r="R21" i="12"/>
  <c r="Q21" i="12"/>
  <c r="P20" i="12"/>
  <c r="R20" i="12"/>
  <c r="R214" i="12"/>
  <c r="L100" i="12"/>
  <c r="L103" i="12"/>
  <c r="P104" i="12"/>
  <c r="R98" i="12"/>
  <c r="K187" i="4"/>
  <c r="F18" i="7"/>
  <c r="F12" i="7"/>
  <c r="C196" i="4"/>
  <c r="C198" i="4"/>
  <c r="C17" i="7"/>
  <c r="C26" i="4"/>
  <c r="C28" i="4"/>
  <c r="C12" i="7"/>
  <c r="I79" i="13"/>
  <c r="R169" i="12"/>
  <c r="Q212" i="12"/>
  <c r="R212" i="12"/>
  <c r="I134" i="13"/>
  <c r="I76" i="13"/>
  <c r="I46" i="13"/>
  <c r="I14" i="13"/>
  <c r="I154" i="13"/>
  <c r="I132" i="13"/>
  <c r="I12" i="13"/>
  <c r="I159" i="13"/>
  <c r="I156" i="13"/>
  <c r="I158" i="13"/>
  <c r="I152" i="13"/>
  <c r="I133" i="13"/>
  <c r="I43" i="13"/>
  <c r="I184" i="13"/>
  <c r="I64" i="13"/>
  <c r="I15" i="13"/>
  <c r="I107" i="13"/>
  <c r="I45" i="13"/>
  <c r="I112" i="13"/>
  <c r="I44" i="13"/>
  <c r="I68" i="13"/>
  <c r="R139" i="12"/>
  <c r="I70" i="13"/>
  <c r="I109" i="13"/>
  <c r="I75" i="13"/>
  <c r="I66" i="13"/>
  <c r="R137" i="12"/>
  <c r="I111" i="13"/>
  <c r="Q137" i="12"/>
  <c r="Q132" i="12"/>
  <c r="R93" i="12"/>
  <c r="R89" i="12"/>
  <c r="P89" i="12"/>
  <c r="Q84" i="12"/>
  <c r="Q96" i="12"/>
  <c r="R88" i="12"/>
  <c r="P96" i="12"/>
  <c r="P93" i="12"/>
  <c r="R91" i="12"/>
  <c r="P83" i="12"/>
  <c r="Q48" i="12"/>
  <c r="R12" i="12"/>
  <c r="R241" i="12"/>
  <c r="Q240" i="12"/>
  <c r="R240" i="12"/>
  <c r="R198" i="12"/>
  <c r="R202" i="12"/>
  <c r="R206" i="12"/>
  <c r="R208" i="12"/>
  <c r="P208" i="12"/>
  <c r="R200" i="12"/>
  <c r="Q206" i="12"/>
  <c r="Q202" i="12"/>
  <c r="Q198" i="12"/>
  <c r="P205" i="12"/>
  <c r="R199" i="12"/>
  <c r="P204" i="12"/>
  <c r="R205" i="12"/>
  <c r="P201" i="12"/>
  <c r="Q134" i="12"/>
  <c r="R134" i="12"/>
  <c r="E94" i="4"/>
  <c r="E96" i="4"/>
  <c r="E14" i="7"/>
  <c r="R94" i="12"/>
  <c r="R48" i="12"/>
  <c r="Q138" i="12"/>
  <c r="R138" i="12"/>
  <c r="L3" i="15"/>
  <c r="M3" i="15"/>
  <c r="M4" i="15"/>
  <c r="N3" i="16"/>
  <c r="R142" i="12"/>
  <c r="I115" i="13"/>
  <c r="I74" i="13"/>
  <c r="Q105" i="12"/>
  <c r="I104" i="13"/>
  <c r="H21" i="7"/>
  <c r="I166" i="13"/>
  <c r="I73" i="13"/>
  <c r="R106" i="12"/>
  <c r="I113" i="13"/>
  <c r="R105" i="12"/>
  <c r="Q104" i="12"/>
  <c r="P99" i="12"/>
  <c r="I78" i="13"/>
  <c r="Q98" i="12"/>
  <c r="P98" i="12"/>
  <c r="R58" i="12"/>
  <c r="Q58" i="12"/>
  <c r="Q57" i="12"/>
  <c r="R57" i="12"/>
  <c r="R55" i="12"/>
  <c r="I17" i="13"/>
  <c r="I164" i="4"/>
  <c r="K51" i="4"/>
  <c r="H62" i="4"/>
  <c r="H63" i="4"/>
  <c r="K153" i="4"/>
  <c r="C232" i="4"/>
  <c r="C18" i="7"/>
  <c r="C20" i="7"/>
  <c r="C22" i="7"/>
  <c r="R52" i="12"/>
  <c r="Q170" i="12"/>
  <c r="P170" i="12"/>
  <c r="R170" i="12"/>
  <c r="P92" i="12"/>
  <c r="Q92" i="12"/>
  <c r="R92" i="12"/>
  <c r="R16" i="12"/>
  <c r="Q16" i="12"/>
  <c r="P16" i="12"/>
  <c r="K233" i="4"/>
  <c r="H18" i="7"/>
  <c r="H14" i="7"/>
  <c r="P19" i="12"/>
  <c r="R19" i="12"/>
  <c r="Q19" i="12"/>
  <c r="D62" i="4"/>
  <c r="D13" i="7"/>
  <c r="D20" i="7"/>
  <c r="D22" i="7"/>
  <c r="Q95" i="12"/>
  <c r="P95" i="12"/>
  <c r="R95" i="12"/>
  <c r="P18" i="12"/>
  <c r="R18" i="12"/>
  <c r="Q18" i="12"/>
  <c r="K199" i="4"/>
  <c r="H17" i="7"/>
  <c r="I83" i="13"/>
  <c r="O103" i="12"/>
  <c r="K119" i="4"/>
  <c r="H130" i="4"/>
  <c r="H131" i="4"/>
  <c r="H15" i="7"/>
  <c r="P213" i="12"/>
  <c r="O100" i="12"/>
  <c r="E230" i="4"/>
  <c r="E232" i="4"/>
  <c r="E18" i="7"/>
  <c r="E20" i="7"/>
  <c r="E22" i="7"/>
  <c r="H12" i="7"/>
  <c r="K12" i="7"/>
  <c r="Q211" i="12"/>
  <c r="R211" i="12"/>
  <c r="P211" i="12"/>
  <c r="P86" i="12"/>
  <c r="R86" i="12"/>
  <c r="Q86" i="12"/>
  <c r="K165" i="4"/>
  <c r="H16" i="7"/>
  <c r="O101" i="12"/>
  <c r="P101" i="12"/>
  <c r="F96" i="4"/>
  <c r="F14" i="7"/>
  <c r="I82" i="13"/>
  <c r="Q49" i="12"/>
  <c r="Q213" i="12"/>
  <c r="G142" i="12"/>
  <c r="F115" i="13"/>
  <c r="P15" i="12"/>
  <c r="P136" i="12"/>
  <c r="R215" i="12"/>
  <c r="P57" i="12"/>
  <c r="R213" i="12"/>
  <c r="Q200" i="12"/>
  <c r="Q14" i="12"/>
  <c r="R207" i="12"/>
  <c r="Q242" i="12"/>
  <c r="Q131" i="12"/>
  <c r="K85" i="4"/>
  <c r="R210" i="12"/>
  <c r="R141" i="12"/>
  <c r="P53" i="12"/>
  <c r="P12" i="12"/>
  <c r="R17" i="12"/>
  <c r="Q53" i="12"/>
  <c r="P140" i="12"/>
  <c r="R99" i="12"/>
  <c r="Q54" i="12"/>
  <c r="Q17" i="12"/>
  <c r="K18" i="7"/>
  <c r="J18" i="7"/>
  <c r="P102" i="12"/>
  <c r="Q102" i="12"/>
  <c r="R102" i="12"/>
  <c r="K63" i="4"/>
  <c r="H13" i="7"/>
  <c r="K16" i="7"/>
  <c r="J16" i="7"/>
  <c r="I16" i="7"/>
  <c r="K131" i="4"/>
  <c r="R101" i="12"/>
  <c r="K14" i="7"/>
  <c r="R103" i="12"/>
  <c r="P103" i="12"/>
  <c r="Q103" i="12"/>
  <c r="K97" i="4"/>
  <c r="I142" i="12"/>
  <c r="Q142" i="12"/>
  <c r="Q100" i="12"/>
  <c r="P100" i="12"/>
  <c r="R100" i="12"/>
  <c r="K13" i="7"/>
  <c r="P135" i="12"/>
  <c r="R135" i="12"/>
  <c r="G196" i="4"/>
  <c r="G198" i="4"/>
  <c r="G17" i="7"/>
  <c r="J17" i="7"/>
  <c r="I196" i="4"/>
  <c r="I198" i="4"/>
  <c r="I14" i="7"/>
  <c r="J14" i="7"/>
  <c r="I15" i="7"/>
  <c r="H20" i="7"/>
  <c r="K15" i="7"/>
  <c r="J15" i="7"/>
  <c r="K17" i="7"/>
  <c r="Q101" i="12"/>
  <c r="J13" i="7"/>
  <c r="I13" i="7"/>
  <c r="I12" i="7"/>
  <c r="J12" i="7"/>
  <c r="I17" i="7"/>
  <c r="I20" i="7"/>
  <c r="G20" i="7"/>
  <c r="J20" i="7"/>
  <c r="H22" i="7"/>
  <c r="G22" i="7"/>
  <c r="K20" i="7" l="1"/>
  <c r="F22" i="7"/>
  <c r="I80" i="13"/>
  <c r="F80" i="13"/>
  <c r="G80" i="13"/>
  <c r="I81" i="13"/>
  <c r="H81" i="13"/>
</calcChain>
</file>

<file path=xl/sharedStrings.xml><?xml version="1.0" encoding="utf-8"?>
<sst xmlns="http://schemas.openxmlformats.org/spreadsheetml/2006/main" count="2014" uniqueCount="499">
  <si>
    <t>Kodi</t>
  </si>
  <si>
    <t>Programi</t>
  </si>
  <si>
    <t>Titulli</t>
  </si>
  <si>
    <t>Emri</t>
  </si>
  <si>
    <t>Paga</t>
  </si>
  <si>
    <t>Sigurime Shoqërore</t>
  </si>
  <si>
    <t>Mallra dhe Shërbime të Tjera</t>
  </si>
  <si>
    <t>Subvencione</t>
  </si>
  <si>
    <t>Transferta Korente të Brendshme</t>
  </si>
  <si>
    <t>Transferta Korente të Huaja</t>
  </si>
  <si>
    <t>Shpenzime Korrente</t>
  </si>
  <si>
    <t>Kapitale të Patrupëzuara</t>
  </si>
  <si>
    <t>Kapitale të Trupëzuara</t>
  </si>
  <si>
    <t>Transferta Kapitale</t>
  </si>
  <si>
    <t>Drejtuesi i Ekipit Menaxhues të Programit</t>
  </si>
  <si>
    <t>Sekretari i Përgjithshëm</t>
  </si>
  <si>
    <t>Firma</t>
  </si>
  <si>
    <t>Data</t>
  </si>
  <si>
    <t>Emri i Grupit</t>
  </si>
  <si>
    <t>Kodi i Grupit</t>
  </si>
  <si>
    <t>Programet</t>
  </si>
  <si>
    <t>Komente</t>
  </si>
  <si>
    <t>Shpenzimet e Ministrisë/Institucionit</t>
  </si>
  <si>
    <t>C</t>
  </si>
  <si>
    <t>D</t>
  </si>
  <si>
    <t>E</t>
  </si>
  <si>
    <t>Kodi i Programit</t>
  </si>
  <si>
    <t>Shpenzime Kapitale</t>
  </si>
  <si>
    <t xml:space="preserve">Sasia e 
realizuar </t>
  </si>
  <si>
    <t>Objektivi 1.1</t>
  </si>
  <si>
    <t xml:space="preserve">Objektivi 1.2 </t>
  </si>
  <si>
    <t>......</t>
  </si>
  <si>
    <t>F</t>
  </si>
  <si>
    <t>**Treguesit e performancës/Produktet:</t>
  </si>
  <si>
    <t>Emertimi i Treguesit te Performances/Produktit</t>
  </si>
  <si>
    <t>A</t>
  </si>
  <si>
    <t>B</t>
  </si>
  <si>
    <t xml:space="preserve">Njësia Matëse 
</t>
  </si>
  <si>
    <t>Fakti i periudhes/progresiv</t>
  </si>
  <si>
    <t>Treguesit e Performances/Produktet e realizuara nga perdorimi i te ardhurave jashte limitit</t>
  </si>
  <si>
    <t>ANEKSI nr.2 "Raporti i Shpenzimeve  të Programit sipas Shpenzimeve"</t>
  </si>
  <si>
    <t>I</t>
  </si>
  <si>
    <t>II</t>
  </si>
  <si>
    <t>III</t>
  </si>
  <si>
    <t>IV</t>
  </si>
  <si>
    <t xml:space="preserve">V = IV - I
</t>
  </si>
  <si>
    <t xml:space="preserve">V = IV - II
</t>
  </si>
  <si>
    <t xml:space="preserve">V = IV - III
</t>
  </si>
  <si>
    <t>13</t>
  </si>
  <si>
    <t>Planifikim Menaxhim Administrim</t>
  </si>
  <si>
    <t>07220</t>
  </si>
  <si>
    <t>Shërbime të Kujdesit Shëndetësor Parësor</t>
  </si>
  <si>
    <t>Shërbime të Kujdesit Shëndetësor Dytësor</t>
  </si>
  <si>
    <t>07330</t>
  </si>
  <si>
    <t>Shërbime të Shëndetit Publik</t>
  </si>
  <si>
    <t>07450</t>
  </si>
  <si>
    <t xml:space="preserve">Shërbimi Kombëtar I Urgjencës </t>
  </si>
  <si>
    <t xml:space="preserve">Sigurimi i mbulimit me barna </t>
  </si>
  <si>
    <t>Paciente te trajtuar ne Kliniken Qeveritare</t>
  </si>
  <si>
    <t xml:space="preserve">Nr. i pacienteve </t>
  </si>
  <si>
    <t xml:space="preserve">Paciente te trajtuar ne K.S.U </t>
  </si>
  <si>
    <t xml:space="preserve">Nr. i vizitave </t>
  </si>
  <si>
    <t>Trajtimi i pacienteve te shtruar ne spitale</t>
  </si>
  <si>
    <t xml:space="preserve">Nr. i pacienteve  </t>
  </si>
  <si>
    <t>G</t>
  </si>
  <si>
    <t>H</t>
  </si>
  <si>
    <t xml:space="preserve">Monitorimi i situatave epidemilogjike </t>
  </si>
  <si>
    <t xml:space="preserve">Objektivi 1.3 </t>
  </si>
  <si>
    <t xml:space="preserve">Sigurimi i qëndrueshmërisë së mbulesës vaksinale për vaksinat e kalendarit të vaksinimit në masën 95%. </t>
  </si>
  <si>
    <t>01110</t>
  </si>
  <si>
    <t>J</t>
  </si>
  <si>
    <t>K</t>
  </si>
  <si>
    <t>L</t>
  </si>
  <si>
    <t>Nr. barnash dhe pajisjesh</t>
  </si>
  <si>
    <t>Inspektime te kryera nga inspektoratet</t>
  </si>
  <si>
    <t>Nr. inspektimesh</t>
  </si>
  <si>
    <t>Përgjigja ndaj  nevojave të popullatës për shërbimin e urgjencave mjekësore nëpërmjet zbatimit, ngritjes dhe përmirësimit të një kuadri ligjor modern dhe përdorimin kosto-efektiv të burimeve.</t>
  </si>
  <si>
    <t>10430</t>
  </si>
  <si>
    <t>Ministria e Shëndetësisë dhe Mbrojtjes Sociale</t>
  </si>
  <si>
    <t>07460</t>
  </si>
  <si>
    <t>01190</t>
  </si>
  <si>
    <t>Joana Duro</t>
  </si>
  <si>
    <t>Rehabilitimi i te Perndjekurve Politike</t>
  </si>
  <si>
    <t>Persona me Aftësi të Kufizuar që përfitojnë shërbime të përkujdesit</t>
  </si>
  <si>
    <t>Gra dhe vajza në rrezik trafikim të trajtuara me shërb.rezidenciale publike</t>
  </si>
  <si>
    <t>Gra dhe vajzat e dhunuara që marrin shërbime rezidenciale</t>
  </si>
  <si>
    <t>Persona te trajtuar ne Qendren Kombetare Tufine</t>
  </si>
  <si>
    <t>Ish te perndjekur te rehabilituar dhe integruar</t>
  </si>
  <si>
    <t>Ndjekja e programit te BE "Evropa per Qytetaret"</t>
  </si>
  <si>
    <t>Reduktimi i numrit të shpërthimeve epidemike me burim ndotjen e ujit në jo më shumë se 2 në vit në vitin 2018, krahasuar me mesatarisht 4 në periudhën 2012-2013.</t>
  </si>
  <si>
    <t>Objektivi 1.2</t>
  </si>
  <si>
    <t>Zhvilimi i politikave dhe hartimii i programeve per  integrimin dhe rehabilitimin e ish te perndjekurve ne menyre qe kjo shtrese te integrohet e gjitha ne jeten e shoqerise shqiptare, ngritja e kujteses  historike, pagesa e demshperbilit te ish të denuarve politike</t>
  </si>
  <si>
    <t>Ish te perndjekur te mbeshtetur me ndihme ekonomike</t>
  </si>
  <si>
    <t>Emri Grupit</t>
  </si>
  <si>
    <t>(5)
Buxheti Vjetor
Plan i Periudhës/ progresiv</t>
  </si>
  <si>
    <t>(6)
Fakti i Periudhës/
progresiv</t>
  </si>
  <si>
    <t>(7) = (6)-(5)
Diferenca</t>
  </si>
  <si>
    <t xml:space="preserve">Shërbimi Kombëtar i Urgjencës </t>
  </si>
  <si>
    <t xml:space="preserve">Përkujdesi Social </t>
  </si>
  <si>
    <t>Rehabilitimi i të Përndjekurve Politikë</t>
  </si>
  <si>
    <t>Totali i Shpenzimeve të Ministrisë</t>
  </si>
  <si>
    <t>ANEKSI Nr.1 "Raporti i Shpenzimeve sipas Programeve"</t>
  </si>
  <si>
    <t>në 000/lekë</t>
  </si>
  <si>
    <t>Emërtimi</t>
  </si>
  <si>
    <t>Nën-Totali</t>
  </si>
  <si>
    <t>Nën -Totali</t>
  </si>
  <si>
    <t>TOTALI</t>
  </si>
  <si>
    <t xml:space="preserve">Shpenzime nga Të Ardhurat Jashtë Limitit </t>
  </si>
  <si>
    <t>Planifikim Menaxhim Administrimi</t>
  </si>
  <si>
    <t>Shpenzime nga Të Ardhurat Jashtë Limitit</t>
  </si>
  <si>
    <t>TOTALI  (Korrente+Kapitale+Shp. nga të Ardh. Jashtë Limiti)</t>
  </si>
  <si>
    <t>Transferta për Buxhetet Familjare &amp; Individ</t>
  </si>
  <si>
    <t>Firma:</t>
  </si>
  <si>
    <t>Emri:</t>
  </si>
  <si>
    <t>Data:</t>
  </si>
  <si>
    <t>Emri:         Flutura Beqo</t>
  </si>
  <si>
    <t>Artikulli</t>
  </si>
  <si>
    <t>Shpenzime Kapitale me financim të brendshëm</t>
  </si>
  <si>
    <t>Shpenzime Kapitale me financim të huaj</t>
  </si>
  <si>
    <t>ANEKSI nr.3 "Raporti përmbledhës i realizimit të treguesve të performancës/produkteve të programit"</t>
  </si>
  <si>
    <t>Emërtimi i Treguesit të Performancës/Produktit</t>
  </si>
  <si>
    <t xml:space="preserve">Njësia matëse </t>
  </si>
  <si>
    <t>Sasia Faktike (sipas vitit paraardhës)</t>
  </si>
  <si>
    <t>Shpenzimet 
(sipas vitit paraardhës)</t>
  </si>
  <si>
    <t>Sasia (sipas planit të vitit korent)</t>
  </si>
  <si>
    <t>Sasia (sipas planit të rishikuar të vitit korent)</t>
  </si>
  <si>
    <t>Shpenzimet 
(sipas planit të rishikuar të vitit korent)</t>
  </si>
  <si>
    <t>Kosto për Njësi 
(sipas planit të rishikuar të vitit korent)</t>
  </si>
  <si>
    <t>Kosto për Njësi 
(sipas planit të vitit korent)</t>
  </si>
  <si>
    <t>Kosto për Njësi (sipas vitit paraardhës)</t>
  </si>
  <si>
    <t>Luhatjet në Koston për Njësi</t>
  </si>
  <si>
    <t>Treguesit e Performancës/Produktet e realizuara nga përdorimi i të ardhurave jashtë limitit</t>
  </si>
  <si>
    <t>Fakti i periudhës/progresiv</t>
  </si>
  <si>
    <t>Sasia Faktike (në fund të periudhës korente/progresiv)</t>
  </si>
  <si>
    <t>Shpenzimet Faktike  (në fund të periudhës korente/progresiv)</t>
  </si>
  <si>
    <t>Kosto për Njësi Faktike  (në fund të periudhës korente/progresiv)</t>
  </si>
  <si>
    <t>Bilal Kola</t>
  </si>
  <si>
    <t>Emri:         Bilal Kola</t>
  </si>
  <si>
    <t>Niveli faktik  në fund të periudhës korente/progresiv</t>
  </si>
  <si>
    <t>Emërtimi i programit:</t>
  </si>
  <si>
    <t>Qëllimi 1</t>
  </si>
  <si>
    <r>
      <t>Emërtimi i Treguesit të Performancës/Produktit</t>
    </r>
    <r>
      <rPr>
        <b/>
        <sz val="12"/>
        <color indexed="60"/>
        <rFont val="Calibri"/>
        <family val="2"/>
        <charset val="238"/>
      </rPr>
      <t/>
    </r>
  </si>
  <si>
    <t>Niveli faktik i  vitit paraardhës</t>
  </si>
  <si>
    <t>Niveli i planifikuar në vitin korent</t>
  </si>
  <si>
    <t>Niveli i rishikuar në vitin korent</t>
  </si>
  <si>
    <t>% e Realizimit të Treguesit të Performancës/Produktit</t>
  </si>
  <si>
    <t>Kodi i
Treguesit të Performancës/Produktit</t>
  </si>
  <si>
    <t>Reabilitimi i të Përndjekurve Politikë</t>
  </si>
  <si>
    <t>ANEKSI nr.4 "Raporti i realizimit të objektivave të politikës së programit"</t>
  </si>
  <si>
    <t>Përkujdesi Social + Përfshirja Sociale</t>
  </si>
  <si>
    <t>Perkujdesi Social + Përfshirja Sociale</t>
  </si>
  <si>
    <t>Nr. Aktesh</t>
  </si>
  <si>
    <t xml:space="preserve">Nr. vizitash </t>
  </si>
  <si>
    <t>Nr. personash</t>
  </si>
  <si>
    <t xml:space="preserve">Nr. pacientësh   </t>
  </si>
  <si>
    <t xml:space="preserve">Nr. barnave të listës  </t>
  </si>
  <si>
    <t xml:space="preserve">Nr. pacientësh </t>
  </si>
  <si>
    <t xml:space="preserve">Nr. seancash </t>
  </si>
  <si>
    <t>Raste te trajtuara nga njesite e urgjences mjekesore</t>
  </si>
  <si>
    <t>Nr. individësh</t>
  </si>
  <si>
    <t>Nr. përfituesish</t>
  </si>
  <si>
    <t>Raporte monitorimi për mbrojtjen e fëmijeve</t>
  </si>
  <si>
    <t>Nr. raportesh</t>
  </si>
  <si>
    <t>Numër të integruarish</t>
  </si>
  <si>
    <t>Numër personash</t>
  </si>
  <si>
    <t>Numër programesh</t>
  </si>
  <si>
    <t>Ish te perndjekur (dosje) te kompensuar financiarisht</t>
  </si>
  <si>
    <t>Sigurimi i standardeve të kujdesit shendetësor përmes hartimit të akteve ligjore nënligjore në fushën e kujdesit shëndetesor</t>
  </si>
  <si>
    <t xml:space="preserve">Objektivi 1 </t>
  </si>
  <si>
    <t xml:space="preserve">  Përmirësimi i shërbimeve parandaluese dhe të diagnostikimit të hershëm të sëmundjeve.</t>
  </si>
  <si>
    <t>Ofrimi cilësor dhe gjithëpërfshirës i shërbimeve të kujdesit 
shëndetësor dytësor</t>
  </si>
  <si>
    <t>Fëmijë të vaksinuar 0-18 vjeç</t>
  </si>
  <si>
    <t>Mbulimi i grave me sherbim te depistimit te kancerit te gjirit</t>
  </si>
  <si>
    <t>Gra te depistuara për kancerin e gjirit</t>
  </si>
  <si>
    <t>Mbulim universal i nevojave të popullatës për kujdes mjekësor paresor, nepermjet ofrimit te vizitave falas nga mjeku i familjes, kontrollit mjeksor baze dhe programeve parandaluese .Permbushja e standarteve kombetare te miratuara te cilesise se  institucioneve të kujdesit parësor nepermjet procesit te  akreditimit . Permiresimi i kujdesit per shendetin per nenen dhe femijen. Ulja e barres se semundshmerise dhe parandalimi i fataliteteve te parakohshme  shkaktuar nga semundjet kronike per popullaten adulte. Shtimi i numrit te barnave dhe materialeve te mjekimit ne listen e  rimbursimit,  per te rritur aksesin e popullates ne skeme.</t>
  </si>
  <si>
    <t xml:space="preserve">Mbulim universal i nevojave të popullatës për kujdes mjekësor të specializuar, nëpërmjet ngritjes së një kuadri ligjor modern për një sistem financimi adekuat, modeleve bashkëkohore të manaxhimit të spitaleve, ngritjes së një sistemi monitorimi i cili do të masë performancën dhe do të lejojë akreditimin e spitaleve, deri në vitin 2022, zhvillimin e partner- shipit publik privat në shërbimet mjekësore dhe jo mjekësore në spitale.                                 </t>
  </si>
  <si>
    <t xml:space="preserve">Mbrojtja e shëndetit dhe promovimi i jetësës së shëndetshme përmes: kontrollit të sëmundjeve infektive; forcimit të programit të imunzimit; sigurimit  të  vaksinave 100% sipas kalendarit të vaksinimit dhe mbulesën vaksinale të tyre mbi 95%; forcimit të survejancës  epidemiologjike; monitorimit të ujit të pijshëm; kontrollit i sëmundjeve jo infektive përmes vlerësimit të faktorëve të riskut; nxitjes së procesit të depistimit; forcimi i shendetit riprodhues  dhe promovimit të një jete të shëndetshme. Zgjerimi dhe forcimi i monitorimit të agjenteve mjedisorë bazuar në standartet e BE (ajri, zhurmat dhe ujrat siperfaqësore). Garantimi i respektimit të kërkesave ligjore në fushën e shëndetit publik.             </t>
  </si>
  <si>
    <t xml:space="preserve">Adresimi me efektivitet i thirrjeve për urgjenca mjekësore në nivel qendror </t>
  </si>
  <si>
    <t>Sigurimi i një kujdesi shëndetësor dhe mbrojtjes sociale sipas standarteve te BE, nëpërmjet përmbushjes 100% të angazhimeve kombëtare dhe ndërkombëtare në fushën e shëndetësisë, plotësimi 100% i një kuadri ligjor në përputhje me direktivat europiane, si dhe përmirësimi i kapaciteteve manaxheriale në masën 50% deri në vitin 2021.</t>
  </si>
  <si>
    <t xml:space="preserve">Ndëtimi i një sistemi mbrojtje sociale nëpërmjet politikave dhe mekanizmave për të mbrojtuir individët ne nevojë.
Krijimi  i mundësive  dhe aksesit të barabartë për burrat dhe gratë,vajzat dhe djemtë dhe gjithë grupet e margjinalizuara, nëpërmjet fuqizimit social ekonomik dhe integrimit në shoqëri, për rritjen e mirëqënies ekonomike dhe sociale.                                                                                                                      </t>
  </si>
  <si>
    <t>Reformimi i programit të përkujdesit social në trë shtyllat kryesore 
të tij : NE, PAK dhe shërbimet sociale</t>
  </si>
  <si>
    <t xml:space="preserve">Përfshirja e barabartë sociale dhe ekonomike e burrave dhe grave, fëmijëve dhe grupeve të margjinalizuara </t>
  </si>
  <si>
    <t xml:space="preserve">Ndjekja e çeshtjeve per Integrimin e ish te Perndjekurve Politike 
nga regjimi komunist ne jeten e shoqerise shqiptare. </t>
  </si>
  <si>
    <t>Pagesat e e demshperblimit te ish denuarve politik.</t>
  </si>
  <si>
    <t xml:space="preserve">numer </t>
  </si>
  <si>
    <t>Pajisje mobilimi, teknologjke dhe kompjuterike</t>
  </si>
  <si>
    <t>Numer pajisje</t>
  </si>
  <si>
    <t>Numer projektesh</t>
  </si>
  <si>
    <t>Ambiente te rikonstruktuara</t>
  </si>
  <si>
    <t>Siperfaqe m2</t>
  </si>
  <si>
    <t>Blerje pajisje mjeksore Tirane Korce (Kooperacioni Italian)</t>
  </si>
  <si>
    <t>Rikonstruksione te qendrave shendetesore dhe ambulancave</t>
  </si>
  <si>
    <t>Ndertim i q.sh dhe amb. nga Gjysem Hena e Kuqe dhe cooperazioni zviceran</t>
  </si>
  <si>
    <t>Blerje pajisje mjekesore per sherbimin paresor</t>
  </si>
  <si>
    <t>Faza e dyte e reabilitimit te QSUT Kredi CEB</t>
  </si>
  <si>
    <t>Blerje pajisje mjeksore per sherbimin spitalor</t>
  </si>
  <si>
    <t xml:space="preserve">Ndertime / rikonstruksione </t>
  </si>
  <si>
    <t>Projekti Global fund</t>
  </si>
  <si>
    <t>numer projektesh</t>
  </si>
  <si>
    <t xml:space="preserve">Projekti i BB </t>
  </si>
  <si>
    <t xml:space="preserve">Rikonstruksione te ambienteve </t>
  </si>
  <si>
    <t>siperfaqe ne m2</t>
  </si>
  <si>
    <t>numer pajisjesh</t>
  </si>
  <si>
    <t>Pajisje kompiuterike</t>
  </si>
  <si>
    <t>pajisje mjekesore per autoambulancat e sherbimit te urgjences</t>
  </si>
  <si>
    <t>Modernizimi I asistences sociale</t>
  </si>
  <si>
    <t>numer konsulencash</t>
  </si>
  <si>
    <t>M</t>
  </si>
  <si>
    <t>N</t>
  </si>
  <si>
    <t>O</t>
  </si>
  <si>
    <t>P</t>
  </si>
  <si>
    <t>Totali pa të Ardhurat</t>
  </si>
  <si>
    <t>Akte ligjore e nënligjore të miratuara (91301 AA)</t>
  </si>
  <si>
    <t>Numri i vizitave në Kujdesin Shënd. Parësor (91303AA)</t>
  </si>
  <si>
    <t>Persona qe perfitojne chek - up (91303AB)</t>
  </si>
  <si>
    <t>Pacientë të trajtuar me recetë me rimbursim nga mjeku i familjes (91303AC)</t>
  </si>
  <si>
    <t>Trajtimi i pacienteve te shtruar ne spitale 91304AA</t>
  </si>
  <si>
    <t>Paciente te trajtuar me dialize 91304AB</t>
  </si>
  <si>
    <t>Trajtimi i pacienteve ne spitalet psikiatrike 91304AC</t>
  </si>
  <si>
    <t>Paciente te trajtuar nga paketat e kardiologjise dhe kardiokirurgjise 91304AD</t>
  </si>
  <si>
    <t>Paciente te trajtuar nga paketat e transplanteve renale 91304AE</t>
  </si>
  <si>
    <t>Paciente te trajtuar me katarakte 91304AF</t>
  </si>
  <si>
    <t>Paciente te trajtuar me radioterapi 91304AG</t>
  </si>
  <si>
    <t>Pacientë me sindromën down 91304AH</t>
  </si>
  <si>
    <t>Paciente te trajtuar me COVID 91304 AJ</t>
  </si>
  <si>
    <t>Monitorimi i situatave epidemilogjike  91305AB</t>
  </si>
  <si>
    <t>Inspektime te kryera nga inspektoratet 91305AC</t>
  </si>
  <si>
    <t>Gra te depistuara për kancerin e gjirit 91305AD</t>
  </si>
  <si>
    <t>Fëmijë të vaksinuar 0-18 vjeç 91305AA</t>
  </si>
  <si>
    <t>R</t>
  </si>
  <si>
    <t>S</t>
  </si>
  <si>
    <t>o</t>
  </si>
  <si>
    <t>Q</t>
  </si>
  <si>
    <t>Gra te depistuara për kancerin e qafes se mitres  91305AF</t>
  </si>
  <si>
    <t>Inspektime te kryera nga OKSH ne spitale NJVKSH dhe QSH 91305AE</t>
  </si>
  <si>
    <t>Personel mjekesor dhe jo mjekesor i trajtuar me bonus per COVID-19 91305AG</t>
  </si>
  <si>
    <t>Materiale mbrojtese te blera per COVID 19 91301AB</t>
  </si>
  <si>
    <t>Bonus per Mjek dhe Infermjer jashte shtetit 91301AC</t>
  </si>
  <si>
    <t>Projekt per universitetin mjekesor</t>
  </si>
  <si>
    <t>nr pajisjesh</t>
  </si>
  <si>
    <t>Rikonstruksioni i pediatrise+Kukesi  BB</t>
  </si>
  <si>
    <t>Blerje pajsije paboratorike</t>
  </si>
  <si>
    <t>Pajisje te ndryshme</t>
  </si>
  <si>
    <t>PAJISJE</t>
  </si>
  <si>
    <t>*Objektivat e politikës*:</t>
  </si>
  <si>
    <t>nr projektesh</t>
  </si>
  <si>
    <t xml:space="preserve">Nr pajisjesh </t>
  </si>
  <si>
    <t>Ish te perndjekur (dosje) te kompensuar financiarisht 91302AB</t>
  </si>
  <si>
    <t>Ish te perndjekur te rehabilituar dhe integruar 91302AA</t>
  </si>
  <si>
    <t>Personel jo mjekesor i trajtuar me bonus per COVID-19 91307AI</t>
  </si>
  <si>
    <t>Numër standartesh të aplikuara ndaj totalit të miratuar. (91301 AA)</t>
  </si>
  <si>
    <t xml:space="preserve">Ndertime dhe rikonstruksione </t>
  </si>
  <si>
    <t xml:space="preserve">Blerje pajisje mobilimi </t>
  </si>
  <si>
    <t>m2</t>
  </si>
  <si>
    <t xml:space="preserve">numer pajisjesh </t>
  </si>
  <si>
    <t xml:space="preserve">Projekte per monitorimin e situatave </t>
  </si>
  <si>
    <t xml:space="preserve">numri I kontrolleve </t>
  </si>
  <si>
    <t>Blerje pajisje mjekesore te kategorise se pare</t>
  </si>
  <si>
    <t>Projekte te mbeshtetura me kosto lokale dhe TVSH</t>
  </si>
  <si>
    <t>nr.pajisjesh</t>
  </si>
  <si>
    <t>Blerje autoambulancash per spitalet</t>
  </si>
  <si>
    <t>nr autoambulancash</t>
  </si>
  <si>
    <t>Blerje pajsje mjekesore</t>
  </si>
  <si>
    <t>91304AI - Depistimi i degjimit neonatal</t>
  </si>
  <si>
    <t>Numer. Pacientesh</t>
  </si>
  <si>
    <t>Materiale mbrojtese te blera per COVID-19 (91301AB)</t>
  </si>
  <si>
    <t>Bonus per Mjek dhe Infermjer jashte shtetit (91301AC)</t>
  </si>
  <si>
    <t>Blerje pajsije laboratorike</t>
  </si>
  <si>
    <t>91304AL - Paciente te trajtuar në QKMZHF</t>
  </si>
  <si>
    <t>91304AM - Barna dhe pajisje mjeksore te regjistruara</t>
  </si>
  <si>
    <t>91304AK - Ekzaminime laboratorike</t>
  </si>
  <si>
    <t>T</t>
  </si>
  <si>
    <t>Persona të vaksinuar me vaksinen anti COVID-19 91305AH</t>
  </si>
  <si>
    <t>Nr fëmijesh</t>
  </si>
  <si>
    <t>Numër</t>
  </si>
  <si>
    <t>Nr. Inspektimesh</t>
  </si>
  <si>
    <t>Numer</t>
  </si>
  <si>
    <t>Numer personeli</t>
  </si>
  <si>
    <t>numer personash</t>
  </si>
  <si>
    <t>91307AA - Familje dhe individë ne nevojë qe përfitojne nga skema e NE</t>
  </si>
  <si>
    <t>91307AB - PAK dhe kujdestarë që përfitojnë pagesa</t>
  </si>
  <si>
    <t>91307AC - Përfitues të shërbimeve të përkujdesit social të ofruara në qëndrat rezidenciale publike</t>
  </si>
  <si>
    <t>91307AD - Bonusi i Bebeve</t>
  </si>
  <si>
    <t>91307AE - Raporte monitorimi për mbrojtjen e fëmijeve</t>
  </si>
  <si>
    <t>91307AJ - Fëmijë që përfitojnë shërbime në institucionet e përkujdesit</t>
  </si>
  <si>
    <t>91307AK - Të moshuar të trajtuar me shërbime të përkujdesit</t>
  </si>
  <si>
    <t>91307AG - Persona nga grupet e pafavorizuara të punësuar nga ndërrmarjet sociale</t>
  </si>
  <si>
    <t>91307AH - Shërbime të reja sociale për grupet në nevojë të ofruara nëpërmjet njësive vendore nga financimi i fondit social</t>
  </si>
  <si>
    <t>Numër individës</t>
  </si>
  <si>
    <t>Persona të vaksinuar me vaksinen anti COVID-19</t>
  </si>
  <si>
    <t>Bonus</t>
  </si>
  <si>
    <t>91304AN - Shpenzime per akomodimin e punonjesve qe do te jene te angazhuar ne ndertimin e Spitalin "Memorial" Fier (donacion i Qeverise Turke ne kuader te pandemise COVID-19)</t>
  </si>
  <si>
    <t>numer punonjesish</t>
  </si>
  <si>
    <t>U</t>
  </si>
  <si>
    <t>91306AA - Raste te trajtuara nga njesite e urgjences mjekesore</t>
  </si>
  <si>
    <t>Numër thirrjesh</t>
  </si>
  <si>
    <t>91305AG - Personel mjekesor dhe jo-mjekesor i trajtuar me bonus per Covid-19</t>
  </si>
  <si>
    <t>Rikonstruksion I poliklinikave ne Gjirokaster dhe Peshkopi- kredi e qev italiane</t>
  </si>
  <si>
    <t>Blerje pajisje per dy spitalet e ndertuara me kredi ne QSUT</t>
  </si>
  <si>
    <t>V</t>
  </si>
  <si>
    <t>Ent. i Qev.</t>
  </si>
  <si>
    <t>Min. e linjës</t>
  </si>
  <si>
    <t>Kodi i institucionit</t>
  </si>
  <si>
    <t>Emertimi Institucionit</t>
  </si>
  <si>
    <t>Kap.</t>
  </si>
  <si>
    <t>Llog.Ek.</t>
  </si>
  <si>
    <t>Kodi i D.Thesarit</t>
  </si>
  <si>
    <t>Kodi i projektit</t>
  </si>
  <si>
    <t>Obligim</t>
  </si>
  <si>
    <t>Fonde te disponueshme</t>
  </si>
  <si>
    <t>Në %</t>
  </si>
  <si>
    <t>Planifikimi, Menaxhimi dhe Administrimi</t>
  </si>
  <si>
    <t>001</t>
  </si>
  <si>
    <t>1013001</t>
  </si>
  <si>
    <t>Aparati i  Ministrisë së Shëndetësisë dhe Mbrojtjes Sociale (3535)</t>
  </si>
  <si>
    <t>B1</t>
  </si>
  <si>
    <t>231</t>
  </si>
  <si>
    <t>3535</t>
  </si>
  <si>
    <t>1013902</t>
  </si>
  <si>
    <t>PIU Rehabilitimit te Sisitemit Shendetesor (3535)</t>
  </si>
  <si>
    <t>B3</t>
  </si>
  <si>
    <t>M133696</t>
  </si>
  <si>
    <t>Kosto Lokale  per PIU-n (njesia e zbatimit te projekteve te huaja)</t>
  </si>
  <si>
    <t>Sherbimet e Kujdesit Paresor</t>
  </si>
  <si>
    <t>B4</t>
  </si>
  <si>
    <t>M130334</t>
  </si>
  <si>
    <t>TVSH, Detyrime Doganore (Paresori)</t>
  </si>
  <si>
    <t>M132168</t>
  </si>
  <si>
    <t>1013005</t>
  </si>
  <si>
    <t>Njesia Vendore e Kujdesit Shendetesor Durres (0707)</t>
  </si>
  <si>
    <t>0707</t>
  </si>
  <si>
    <t>20AB701</t>
  </si>
  <si>
    <t>Ndertim i godines se re per akomodimin e qsh1, njvksh dhe kl.stomatologjike Durres</t>
  </si>
  <si>
    <t>20AB702</t>
  </si>
  <si>
    <t>Superv+kolaudim per ndertimin e godines se re per akomodimin e qsh1, njvksh dhe kl.stomatologjike Durres</t>
  </si>
  <si>
    <t>1013147</t>
  </si>
  <si>
    <t>Drejtoria Qendrore e Operatorit të Shërbimeve të Kujdesit Shëndetësor (3535)</t>
  </si>
  <si>
    <t>230</t>
  </si>
  <si>
    <t>20AB602</t>
  </si>
  <si>
    <t>F.V. pajisje mobilimi per godinen e Drejtorise Qendrore te OSHKSH-se</t>
  </si>
  <si>
    <t>20AB603</t>
  </si>
  <si>
    <t>F.V. pajisje kompjuterike per godinen e Drejtorise Qendrore te OSHKSH-se</t>
  </si>
  <si>
    <t>Sherbimet e Kujdesit Dytesor</t>
  </si>
  <si>
    <t>19AD307</t>
  </si>
  <si>
    <t>Rikonstruksion i pediatrise infektive ne QSUT</t>
  </si>
  <si>
    <t>19AD308</t>
  </si>
  <si>
    <t>Supervizion per rikonstruksionin e pediatrise infektive ne QSUT</t>
  </si>
  <si>
    <t>19AD309</t>
  </si>
  <si>
    <t>Kolaudim per rikonstruksionin e pediatrise infektive ne QSUT</t>
  </si>
  <si>
    <t>1013016</t>
  </si>
  <si>
    <t>Spitali Elbasan (0808)</t>
  </si>
  <si>
    <t>0808</t>
  </si>
  <si>
    <t>18BB057</t>
  </si>
  <si>
    <t>Rikonstruksion i godines se pediatrise sp.Elbasan</t>
  </si>
  <si>
    <t>18BB058</t>
  </si>
  <si>
    <t>Supervizion+kolaudim per rikonstruksionin e godines se pediatrise sp.Elbasan</t>
  </si>
  <si>
    <t>1013020</t>
  </si>
  <si>
    <t>Spitali Kukes (1818)</t>
  </si>
  <si>
    <t>1818</t>
  </si>
  <si>
    <t>1013049</t>
  </si>
  <si>
    <t>Qendra spitalore universitare "Nene Tereza" (3535)</t>
  </si>
  <si>
    <t>1013050</t>
  </si>
  <si>
    <t>Materniteti Tirane (3535)</t>
  </si>
  <si>
    <t>18BB045</t>
  </si>
  <si>
    <t>Rikonstruksion i godinës së vjetër te Neonatologjisë dhe Obstetrikës dhe ndertim e dy godinave te reja ne SUOGJ ¿Mbretëresha Geraldinë¿</t>
  </si>
  <si>
    <t>18BB046</t>
  </si>
  <si>
    <t>Supervizion per rikonstruksionin e godinës së vjetër te Neonatologjisë dhe Obstetrikës dhe ndertimit te dy godinave te reja ne SUOGJ ¿Mbretëresha Geraldinë¿</t>
  </si>
  <si>
    <t>1013054</t>
  </si>
  <si>
    <t>Qëndra Kombëtare Terapeutike dhe Rehabilituese për Fëmijët (3535)</t>
  </si>
  <si>
    <t>18BB007</t>
  </si>
  <si>
    <t>Rikonstruksion I QKMZHRF Tirane</t>
  </si>
  <si>
    <t>18BB024</t>
  </si>
  <si>
    <t>Superv +kolaudim per rikonstruksionin e QKMZHRF Tirane</t>
  </si>
  <si>
    <t>1013088</t>
  </si>
  <si>
    <t>Maternitet Nr.2T. (3535)</t>
  </si>
  <si>
    <t>18BB061</t>
  </si>
  <si>
    <t>Rikonstruksion i sallave te lindjes, repartit te neonatologjise dhe reparti i urgjence-pranimit te Maternitetit Koco Gliozheni Tirane</t>
  </si>
  <si>
    <t>18BB062</t>
  </si>
  <si>
    <t>Superv+kolaudim per rikonstruksionin e sallave te lindjes, repartit te neonatologjise dhe repartit te urgjence-pranimit ne Maternitetin Koco Gliozheni Tirane</t>
  </si>
  <si>
    <t>M130333</t>
  </si>
  <si>
    <t>Kosto Lokale (Kontrib. Qev. Shqip. per Spit. Ri QSUT- CEB)</t>
  </si>
  <si>
    <t>M133471</t>
  </si>
  <si>
    <t>TVSH Ndertimi I Spitalit te Semundjeve Interne Q.S.U.T.</t>
  </si>
  <si>
    <t>1013903</t>
  </si>
  <si>
    <t>PIU Global Fund (3535)</t>
  </si>
  <si>
    <t>M130335</t>
  </si>
  <si>
    <t>TVSH, Detyrime Doganore (Spitalori)</t>
  </si>
  <si>
    <t>1013907</t>
  </si>
  <si>
    <t>Njesia e Koordinimit te Projektit Permiresimi i Sistemit te Shendetesise HSIP(3535)</t>
  </si>
  <si>
    <t>Perkujdesi Social</t>
  </si>
  <si>
    <t>Ne %</t>
  </si>
  <si>
    <t>02</t>
  </si>
  <si>
    <t>KM13001</t>
  </si>
  <si>
    <t>Rikonstruksion dhe pajisje 5 poliklinikave</t>
  </si>
  <si>
    <t>GM13009</t>
  </si>
  <si>
    <t>Fuqizimi I pergjigjes kombetare ndaj HIV/AIDS (Global Fund)</t>
  </si>
  <si>
    <t>KM13018</t>
  </si>
  <si>
    <t>FAZA E DYTE  E ZBATIMIT TE MASTER-PLANIT TE QSUT- kredi e CEB-it (perfundimi i dy kateve te sp.te ri te ndertuar dhe rikonstruksioni i 6-katshit)</t>
  </si>
  <si>
    <t>0000</t>
  </si>
  <si>
    <t>KM13021</t>
  </si>
  <si>
    <t>Permiresimi i sistemit te shendetesise</t>
  </si>
  <si>
    <t>Prerkujdesi Social</t>
  </si>
  <si>
    <t>18BC201</t>
  </si>
  <si>
    <t>Modernizimi i Asistences Sociale nga BB</t>
  </si>
  <si>
    <t>TVSH</t>
  </si>
  <si>
    <t>18BB076</t>
  </si>
  <si>
    <t>Punime per pjesen teknologjike te fazes II te rikonstruksionit te sp.Kukes qe po implementohet nga Banka Boterore</t>
  </si>
  <si>
    <t>18BB077</t>
  </si>
  <si>
    <t>Supervizion dhe kolaudim per kryerjen e punimeve per pjesen teknologjike te fazes II te rikonstruksionit te sp.Kukes qe po implementohet nga Banka Boterore</t>
  </si>
  <si>
    <t>1013048</t>
  </si>
  <si>
    <t>18BB309</t>
  </si>
  <si>
    <t>Projekti Emergjenca Covid-19- kredi e Bankes Boterore</t>
  </si>
  <si>
    <t>1013024</t>
  </si>
  <si>
    <t>Spitali Vlore (3737)</t>
  </si>
  <si>
    <t>G037018</t>
  </si>
  <si>
    <t>Projekti  Pharem</t>
  </si>
  <si>
    <t>KM13017</t>
  </si>
  <si>
    <t>FAZA E DYTE  E ZBATIMIT TE MASTER-PLANIT TE QSUT- kredi e CEB-it (perfundimi i dy kateve te sp.te ri te ndertuar dhe rikonstruksioni i 6-katshit) vazhdim I Master Planit</t>
  </si>
  <si>
    <t>91307AL “Vendime gjyqesore per PAK te ekzekutuara”</t>
  </si>
  <si>
    <t>Projekte me Financim të Brendshem , në lekë</t>
  </si>
  <si>
    <t>18BB079</t>
  </si>
  <si>
    <t>Rikonstruksion i godines se Arkives se Kartelave Mjekesore ne QSU Nene Tereza Tirane</t>
  </si>
  <si>
    <t>18BB080</t>
  </si>
  <si>
    <t>Supervizon dhe kolaudim per rikonstruksion i godines se Arkives se Kartelave Mjekesore ne QSU Nene Tereza Tirane</t>
  </si>
  <si>
    <t>Instituti shendetit publik Tirane (3535)</t>
  </si>
  <si>
    <t>18BB403</t>
  </si>
  <si>
    <t>(1)
Fakti i vitit 
paraardhës
 Viti 2021</t>
  </si>
  <si>
    <t>(2)
PBA Plan 
Viti 2022</t>
  </si>
  <si>
    <t>(3)
Buxheti Vjetor
Plan Fillestar 
Viti 2022</t>
  </si>
  <si>
    <t>(4)
Buxheti Vjetor
Plan i Rishikuar 
Viti 2022</t>
  </si>
  <si>
    <t>Periudha e Raportimit: 4 Mujori (Janar-Prill) Viti 2022</t>
  </si>
  <si>
    <t>Periudha e Raportimit:  4 Mujori (Janar-Prill) Viti 2022</t>
  </si>
  <si>
    <t>Data:  31.05.2022</t>
  </si>
  <si>
    <t>31.05.2022</t>
  </si>
  <si>
    <t>Periudha e Raportimit:  4 Mujori I I-rë(Janar-Prill) Viti 2022</t>
  </si>
  <si>
    <t>Periudha e Raportimit: 4 Mujori I I-rë(Janar-Prill) Viti 2022</t>
  </si>
  <si>
    <t>Matilda Shabani</t>
  </si>
  <si>
    <t>Skënder Brataj</t>
  </si>
  <si>
    <t>Flutra Beqo</t>
  </si>
  <si>
    <t>Ketrin Zeno</t>
  </si>
  <si>
    <t xml:space="preserve">Emri:         Matilda Shabani </t>
  </si>
  <si>
    <t xml:space="preserve">Emri:         Ketrin Zeno </t>
  </si>
  <si>
    <t xml:space="preserve">Emri:         Skender Brataj </t>
  </si>
  <si>
    <t>50</t>
  </si>
  <si>
    <t>Cifte qe perfitojne nga paketa e fertilitetit (91304AO)</t>
  </si>
  <si>
    <t>Y</t>
  </si>
  <si>
    <t>Insitucione shëndetësore dhe shoqërore të akredituara (91305AJ)</t>
  </si>
  <si>
    <t>Persona te vaksinuar me vaksinen e gripit sezonal 91305AM</t>
  </si>
  <si>
    <t>numër insitucionesh</t>
  </si>
  <si>
    <t xml:space="preserve">Matilda Shabani </t>
  </si>
  <si>
    <t>Shpenzimet 
(sipas planit të vitit korent)</t>
  </si>
  <si>
    <t>X</t>
  </si>
  <si>
    <t>Përmirësim i sistemit të barnave dhe pajisjeve mjekësore per AKBPM Tirane</t>
  </si>
  <si>
    <t>NR SISTEMESH</t>
  </si>
  <si>
    <t>Z</t>
  </si>
  <si>
    <t>Plan buxhet 29.04.2022 në lekë</t>
  </si>
  <si>
    <t>Realizim 29.04.2022 në lekë</t>
  </si>
  <si>
    <t>20AB703</t>
  </si>
  <si>
    <t>Suuperv+kolaudim per rikonstruksione te godinave te njesive te kujdesit shendetesor ne rrethe</t>
  </si>
  <si>
    <t>20AB705</t>
  </si>
  <si>
    <t>Rikonstruksione te godinave te njesive te kujdesit shendetesor ne rrethe</t>
  </si>
  <si>
    <t>1013002</t>
  </si>
  <si>
    <t>Njësia Vendore e Kujdesit Shëndetësor Tiranë (3535)</t>
  </si>
  <si>
    <t>M133959</t>
  </si>
  <si>
    <t>Blerje pajisje</t>
  </si>
  <si>
    <t>20AB607</t>
  </si>
  <si>
    <t>F.V unite dentare per kujdesin dentar te femijet</t>
  </si>
  <si>
    <t>18BB311</t>
  </si>
  <si>
    <t>Pagese e takses se infrastruktures per rikonstruksionin e godines se infektivit ne QSUT- nderhyrje nga UNOPS</t>
  </si>
  <si>
    <t>18BB103</t>
  </si>
  <si>
    <t>"F.V aparatura mjekesore per spitali e ri te ndertuar ne QSUT me kredi te CEB-it (kontributi i qev.shqiptare)"</t>
  </si>
  <si>
    <t>18BB310</t>
  </si>
  <si>
    <t>F.V. pajisje teknologjike, elektrike per godinen ekzistuese te pediatrise, nderhyrje e realizuar me kredi te BB</t>
  </si>
  <si>
    <t>1013055</t>
  </si>
  <si>
    <t>Qendra Kombetare e transfuzionit te gjakut (3535)</t>
  </si>
  <si>
    <t>18BB008</t>
  </si>
  <si>
    <t>"Rikonstruksion i godines se QKTGjakut Tirane"</t>
  </si>
  <si>
    <t>18BB025</t>
  </si>
  <si>
    <t>Superv+kolaudim per rikonstruksionin e godines se QKTGjakut Tirane</t>
  </si>
  <si>
    <t>1013056</t>
  </si>
  <si>
    <t>Laboratori i barnave (3535)</t>
  </si>
  <si>
    <t>21AA101</t>
  </si>
  <si>
    <t>Sherbimet e Shendetit Publik</t>
  </si>
  <si>
    <t>18BB507</t>
  </si>
  <si>
    <t>Rikonstruksion dhe shtese per godinen e ISHP Tirane</t>
  </si>
  <si>
    <t>18BB508</t>
  </si>
  <si>
    <t>Superv+ kolaudim per rikonstruksion dhe shtese per godinen e ISHP Tirane</t>
  </si>
  <si>
    <t>18CC006</t>
  </si>
  <si>
    <t>TVSH per rikonstruksion te Qendres Sociale ne Linze</t>
  </si>
  <si>
    <t>18CC007</t>
  </si>
  <si>
    <t>TVSH per projektet e rikonstruksionit te qendres per femije me aftesi te kufizuar ne Durres dhe qendres se te moshuarve ne Polican nga US American Corps</t>
  </si>
  <si>
    <t>Plan buxhet
 29.04.2022 në lekë</t>
  </si>
  <si>
    <t>Realizim  29.04.2022 në lekë</t>
  </si>
  <si>
    <t>GM13021</t>
  </si>
  <si>
    <t>Investime ne qendrat shendetesore te qarqeve Fier dhe Diber nga Cooperazioni Zviceran</t>
  </si>
  <si>
    <t>Projekt ne kuader te IPA-Interreg "Promoting health in cbc area by stimulating local economies"</t>
  </si>
  <si>
    <t>KM13020</t>
  </si>
  <si>
    <t>Projekti i Bankes Boterore (i ndare ne tre komponente si vijojne) KREDI</t>
  </si>
  <si>
    <r>
      <t xml:space="preserve">Projekte me Financim të Huaj , </t>
    </r>
    <r>
      <rPr>
        <i/>
        <sz val="10"/>
        <color indexed="8"/>
        <rFont val="Arial"/>
        <family val="2"/>
      </rPr>
      <t>në lekë</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</si>
</sst>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quot;#,##0;[Red]\-&quot;£&quot;#,##0"/>
    <numFmt numFmtId="167" formatCode="_-* #,##0.00_L_e_k_-;\-* #,##0.00_L_e_k_-;_-* &quot;-&quot;??_L_e_k_-;_-@_-"/>
    <numFmt numFmtId="168" formatCode="#,##0.0"/>
    <numFmt numFmtId="169" formatCode="_(* #,##0_);_(* \(#,##0\);_(* &quot;-&quot;??_);_(@_)"/>
    <numFmt numFmtId="170" formatCode="0.0%"/>
    <numFmt numFmtId="171" formatCode="0.0"/>
    <numFmt numFmtId="172" formatCode="#,##0.0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gt;=0.05]#,##0.0;[&lt;=-0.05]\-#,##0.0;?0.0"/>
    <numFmt numFmtId="180" formatCode="[Black]#,##0.0;[Black]\-#,##0.0;;"/>
    <numFmt numFmtId="181" formatCode="[Black][&gt;0.05]#,##0.0;[Black][&lt;-0.05]\-#,##0.0;;"/>
    <numFmt numFmtId="182" formatCode="[Black][&gt;0.5]#,##0;[Black][&lt;-0.5]\-#,##0;;"/>
    <numFmt numFmtId="183" formatCode="General\ \ \ \ \ \ "/>
    <numFmt numFmtId="184" formatCode="0.0\ \ \ \ \ \ \ \ "/>
    <numFmt numFmtId="185" formatCode="mmmm\ yyyy"/>
    <numFmt numFmtId="186" formatCode="#,##0\ &quot;Kč&quot;;\-#,##0\ &quot;Kč&quot;"/>
    <numFmt numFmtId="187" formatCode="#,##0.0____"/>
    <numFmt numFmtId="188" formatCode="\$#,##0.00\ ;\(\$#,##0.00\)"/>
    <numFmt numFmtId="189" formatCode="_-&quot;¢&quot;* #,##0_-;\-&quot;¢&quot;* #,##0_-;_-&quot;¢&quot;* &quot;-&quot;_-;_-@_-"/>
    <numFmt numFmtId="190" formatCode="_-&quot;¢&quot;* #,##0.00_-;\-&quot;¢&quot;* #,##0.00_-;_-&quot;¢&quot;* &quot;-&quot;??_-;_-@_-"/>
    <numFmt numFmtId="191" formatCode="_-* #,##0_L_e_k_-;\-* #,##0_L_e_k_-;_-* &quot;-&quot;??_L_e_k_-;_-@_-"/>
  </numFmts>
  <fonts count="81">
    <font>
      <sz val="10"/>
      <name val="Arial"/>
      <charset val="238"/>
    </font>
    <font>
      <sz val="10"/>
      <name val="Arial"/>
      <family val="2"/>
    </font>
    <font>
      <sz val="10"/>
      <name val="Arial"/>
      <family val="2"/>
    </font>
    <font>
      <sz val="8"/>
      <name val="Arial"/>
      <family val="2"/>
    </font>
    <font>
      <sz val="10"/>
      <name val="Arial"/>
      <family val="2"/>
    </font>
    <font>
      <sz val="8"/>
      <name val="Arial"/>
      <family val="2"/>
    </font>
    <font>
      <sz val="12"/>
      <name val="Times New Roman"/>
      <family val="1"/>
    </font>
    <font>
      <sz val="10"/>
      <color indexed="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CE"/>
      <charset val="238"/>
    </font>
    <font>
      <b/>
      <sz val="11"/>
      <color indexed="9"/>
      <name val="Calibri"/>
      <family val="2"/>
    </font>
    <font>
      <sz val="12"/>
      <name val="TIMES"/>
    </font>
    <font>
      <sz val="9"/>
      <name val="Time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name val="CTimesRoman"/>
    </font>
    <font>
      <sz val="11"/>
      <color indexed="52"/>
      <name val="Calibri"/>
      <family val="2"/>
    </font>
    <font>
      <sz val="10"/>
      <name val="Times New Roman"/>
      <family val="1"/>
    </font>
    <font>
      <sz val="11"/>
      <color indexed="60"/>
      <name val="Calibri"/>
      <family val="2"/>
    </font>
    <font>
      <sz val="10"/>
      <name val="Tms Rmn"/>
    </font>
    <font>
      <sz val="12"/>
      <name val="Tms Rmn"/>
    </font>
    <font>
      <sz val="10"/>
      <name val="Times New Roman"/>
      <family val="1"/>
    </font>
    <font>
      <b/>
      <sz val="11"/>
      <color indexed="63"/>
      <name val="Calibri"/>
      <family val="2"/>
    </font>
    <font>
      <sz val="10"/>
      <color indexed="8"/>
      <name val="Arial"/>
      <family val="2"/>
    </font>
    <font>
      <b/>
      <sz val="10"/>
      <name val="Tms Rmn"/>
    </font>
    <font>
      <b/>
      <sz val="18"/>
      <color indexed="56"/>
      <name val="Cambria"/>
      <family val="2"/>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8"/>
      <name val="Arial CE"/>
      <charset val="238"/>
    </font>
    <font>
      <b/>
      <sz val="12"/>
      <name val="Arial CE"/>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charset val="238"/>
    </font>
    <font>
      <b/>
      <sz val="10"/>
      <name val="Arial"/>
      <family val="2"/>
      <charset val="238"/>
    </font>
    <font>
      <b/>
      <u/>
      <sz val="12"/>
      <name val="Arial"/>
      <family val="2"/>
      <charset val="238"/>
    </font>
    <font>
      <b/>
      <sz val="12"/>
      <color indexed="60"/>
      <name val="Calibri"/>
      <family val="2"/>
      <charset val="238"/>
    </font>
    <font>
      <sz val="11"/>
      <color indexed="8"/>
      <name val="Calibri"/>
      <family val="2"/>
      <charset val="238"/>
    </font>
    <font>
      <u/>
      <sz val="10"/>
      <name val="Arial"/>
      <family val="2"/>
      <charset val="238"/>
    </font>
    <font>
      <b/>
      <sz val="12"/>
      <name val="Arial"/>
      <family val="2"/>
      <charset val="238"/>
    </font>
    <font>
      <b/>
      <sz val="10"/>
      <name val="Arial"/>
      <family val="2"/>
    </font>
    <font>
      <u/>
      <sz val="10"/>
      <name val="Arial"/>
      <family val="2"/>
    </font>
    <font>
      <b/>
      <u/>
      <sz val="10"/>
      <name val="Arial"/>
      <family val="2"/>
    </font>
    <font>
      <b/>
      <i/>
      <sz val="10"/>
      <name val="Arial"/>
      <family val="2"/>
    </font>
    <font>
      <i/>
      <sz val="10"/>
      <name val="Arial"/>
      <family val="2"/>
    </font>
    <font>
      <i/>
      <sz val="10"/>
      <color indexed="8"/>
      <name val="Arial"/>
      <family val="2"/>
    </font>
    <font>
      <sz val="11"/>
      <color theme="1"/>
      <name val="Calibri"/>
      <family val="2"/>
      <scheme val="minor"/>
    </font>
    <font>
      <sz val="11"/>
      <color theme="1"/>
      <name val="Calibri"/>
      <family val="2"/>
      <charset val="238"/>
      <scheme val="minor"/>
    </font>
    <font>
      <sz val="10"/>
      <color rgb="FFFF0000"/>
      <name val="Arial"/>
      <family val="2"/>
      <charset val="238"/>
    </font>
    <font>
      <b/>
      <sz val="10"/>
      <color rgb="FFFF0000"/>
      <name val="Arial"/>
      <family val="2"/>
    </font>
    <font>
      <sz val="9"/>
      <color theme="1"/>
      <name val="Arial"/>
      <family val="2"/>
      <charset val="238"/>
    </font>
    <font>
      <sz val="10"/>
      <color rgb="FFFF0000"/>
      <name val="Arial"/>
      <family val="2"/>
    </font>
    <font>
      <sz val="10"/>
      <color theme="1"/>
      <name val="Arial"/>
      <family val="2"/>
    </font>
    <font>
      <u/>
      <sz val="10"/>
      <color theme="1"/>
      <name val="Arial"/>
      <family val="2"/>
    </font>
    <font>
      <b/>
      <sz val="10"/>
      <color theme="1"/>
      <name val="Arial"/>
      <family val="2"/>
    </font>
    <font>
      <b/>
      <u/>
      <sz val="9"/>
      <color theme="1"/>
      <name val="Arial"/>
      <family val="2"/>
      <charset val="238"/>
    </font>
    <font>
      <u/>
      <sz val="9"/>
      <color theme="1"/>
      <name val="Arial"/>
      <family val="2"/>
      <charset val="238"/>
    </font>
    <font>
      <b/>
      <sz val="9"/>
      <color theme="1"/>
      <name val="Arial"/>
      <family val="2"/>
      <charset val="238"/>
    </font>
    <font>
      <b/>
      <u/>
      <sz val="10"/>
      <color theme="1"/>
      <name val="Arial"/>
      <family val="2"/>
    </font>
    <font>
      <b/>
      <sz val="9"/>
      <color theme="1"/>
      <name val="Arial"/>
      <family val="2"/>
    </font>
    <font>
      <sz val="10"/>
      <color theme="1"/>
      <name val="Calibri"/>
      <family val="2"/>
      <scheme val="minor"/>
    </font>
    <font>
      <b/>
      <sz val="11"/>
      <color theme="1"/>
      <name val="Arial"/>
      <family val="2"/>
    </font>
    <font>
      <sz val="11"/>
      <color theme="1"/>
      <name val="Arial"/>
      <family val="2"/>
    </font>
    <font>
      <b/>
      <i/>
      <sz val="12"/>
      <color theme="1"/>
      <name val="Arial"/>
      <family val="2"/>
    </font>
    <font>
      <b/>
      <sz val="12"/>
      <color theme="1"/>
      <name val="Arial"/>
      <family val="2"/>
    </font>
    <font>
      <sz val="11"/>
      <color theme="1"/>
      <name val="Arial"/>
      <family val="2"/>
      <charset val="238"/>
    </font>
    <font>
      <b/>
      <sz val="11"/>
      <color theme="1"/>
      <name val="Arial"/>
      <family val="2"/>
      <charset val="23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8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s>
  <cellStyleXfs count="193">
    <xf numFmtId="0" fontId="0" fillId="0" borderId="0"/>
    <xf numFmtId="0" fontId="7" fillId="0" borderId="0">
      <alignment vertical="top"/>
    </xf>
    <xf numFmtId="0" fontId="6" fillId="0" borderId="0"/>
    <xf numFmtId="0" fontId="6" fillId="0" borderId="0"/>
    <xf numFmtId="0" fontId="6" fillId="0" borderId="0"/>
    <xf numFmtId="173" fontId="8" fillId="0" borderId="0" applyFont="0" applyFill="0" applyBorder="0" applyAlignment="0" applyProtection="0"/>
    <xf numFmtId="174"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175" fontId="8" fillId="0" borderId="0" applyFont="0" applyFill="0" applyBorder="0" applyAlignment="0" applyProtection="0"/>
    <xf numFmtId="176" fontId="8"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177" fontId="8" fillId="0" borderId="0" applyFont="0" applyFill="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3" fontId="2" fillId="20" borderId="1" applyNumberFormat="0"/>
    <xf numFmtId="0" fontId="12" fillId="21" borderId="2" applyNumberFormat="0" applyAlignment="0" applyProtection="0"/>
    <xf numFmtId="0" fontId="13" fillId="0" borderId="3" applyNumberFormat="0" applyFont="0" applyFill="0" applyAlignment="0" applyProtection="0"/>
    <xf numFmtId="0" fontId="14" fillId="22" borderId="4" applyNumberFormat="0" applyAlignment="0" applyProtection="0"/>
    <xf numFmtId="167" fontId="1" fillId="0" borderId="0" applyFont="0" applyFill="0" applyBorder="0" applyAlignment="0" applyProtection="0"/>
    <xf numFmtId="0" fontId="15" fillId="0" borderId="0"/>
    <xf numFmtId="166"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51" fillId="0" borderId="0" applyFont="0" applyFill="0" applyBorder="0" applyAlignment="0" applyProtection="0"/>
    <xf numFmtId="43" fontId="6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2" fontId="16" fillId="0" borderId="0">
      <alignment horizontal="right" vertical="top"/>
    </xf>
    <xf numFmtId="0" fontId="15" fillId="0" borderId="0"/>
    <xf numFmtId="0" fontId="15" fillId="0" borderId="0"/>
    <xf numFmtId="0" fontId="13" fillId="0" borderId="0" applyFont="0" applyFill="0" applyBorder="0" applyAlignment="0" applyProtection="0"/>
    <xf numFmtId="0" fontId="2" fillId="23" borderId="0" applyNumberFormat="0" applyBorder="0" applyProtection="0"/>
    <xf numFmtId="178" fontId="2" fillId="0" borderId="0" applyFont="0" applyFill="0" applyBorder="0" applyAlignment="0" applyProtection="0"/>
    <xf numFmtId="170" fontId="4" fillId="24" borderId="5" applyNumberFormat="0" applyFont="0" applyBorder="0" applyAlignment="0" applyProtection="0">
      <alignment horizontal="right"/>
    </xf>
    <xf numFmtId="0" fontId="17" fillId="0" borderId="0" applyNumberForma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8" fillId="4" borderId="0" applyNumberFormat="0" applyBorder="0" applyAlignment="0" applyProtection="0"/>
    <xf numFmtId="38" fontId="5" fillId="23"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25" borderId="1" applyNumberFormat="0" applyBorder="0" applyProtection="0"/>
    <xf numFmtId="168" fontId="8" fillId="0" borderId="0" applyFont="0" applyFill="0" applyBorder="0" applyAlignment="0" applyProtection="0"/>
    <xf numFmtId="3" fontId="8" fillId="0" borderId="0" applyFont="0" applyFill="0" applyBorder="0" applyAlignment="0" applyProtection="0"/>
    <xf numFmtId="0" fontId="23" fillId="7" borderId="2" applyNumberFormat="0" applyAlignment="0" applyProtection="0"/>
    <xf numFmtId="10" fontId="5" fillId="26" borderId="9" applyNumberFormat="0" applyBorder="0" applyAlignment="0" applyProtection="0"/>
    <xf numFmtId="3" fontId="2" fillId="27" borderId="0" applyNumberFormat="0" applyBorder="0"/>
    <xf numFmtId="168" fontId="24" fillId="0" borderId="0"/>
    <xf numFmtId="0" fontId="25" fillId="0" borderId="10" applyNumberFormat="0" applyFill="0" applyAlignment="0" applyProtection="0"/>
    <xf numFmtId="186" fontId="13"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5" fontId="13" fillId="0" borderId="0" applyFont="0" applyFill="0" applyBorder="0" applyAlignment="0" applyProtection="0"/>
    <xf numFmtId="0" fontId="2" fillId="28" borderId="1" applyNumberFormat="0"/>
    <xf numFmtId="3" fontId="2" fillId="29" borderId="1" applyNumberFormat="0" applyFont="0" applyAlignment="0"/>
    <xf numFmtId="189" fontId="26" fillId="0" borderId="0" applyFont="0" applyFill="0" applyBorder="0" applyAlignment="0" applyProtection="0"/>
    <xf numFmtId="190"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7" fillId="30" borderId="0" applyNumberFormat="0" applyBorder="0" applyAlignment="0" applyProtection="0"/>
    <xf numFmtId="0" fontId="28" fillId="0" borderId="0"/>
    <xf numFmtId="0" fontId="29" fillId="0" borderId="0"/>
    <xf numFmtId="0" fontId="15" fillId="0" borderId="0"/>
    <xf numFmtId="0" fontId="15" fillId="0" borderId="0"/>
    <xf numFmtId="0" fontId="15" fillId="0" borderId="0"/>
    <xf numFmtId="0" fontId="15"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2" fillId="0" borderId="0"/>
    <xf numFmtId="0" fontId="2" fillId="0" borderId="0"/>
    <xf numFmtId="0" fontId="60" fillId="0" borderId="0"/>
    <xf numFmtId="0" fontId="2" fillId="0" borderId="0"/>
    <xf numFmtId="0" fontId="61"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1"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30" fillId="0" borderId="0" applyFill="0" applyBorder="0" applyAlignment="0" applyProtection="0">
      <alignment horizontal="right"/>
    </xf>
    <xf numFmtId="0" fontId="2" fillId="0" borderId="0"/>
    <xf numFmtId="0" fontId="1" fillId="31" borderId="1" applyNumberFormat="0" applyFont="0" applyAlignment="0" applyProtection="0"/>
    <xf numFmtId="0" fontId="31" fillId="21" borderId="11" applyNumberFormat="0" applyAlignment="0" applyProtection="0"/>
    <xf numFmtId="40" fontId="32" fillId="26" borderId="0">
      <alignment horizontal="right"/>
    </xf>
    <xf numFmtId="9" fontId="1" fillId="0" borderId="0" applyFont="0" applyFill="0" applyBorder="0" applyAlignment="0" applyProtection="0"/>
    <xf numFmtId="10" fontId="2"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2" fontId="13" fillId="0" borderId="0" applyFont="0" applyFill="0" applyBorder="0" applyAlignment="0" applyProtection="0"/>
    <xf numFmtId="187" fontId="30" fillId="0" borderId="0" applyFill="0" applyBorder="0" applyAlignment="0">
      <alignment horizontal="centerContinuous"/>
    </xf>
    <xf numFmtId="3" fontId="2" fillId="32" borderId="1" applyNumberFormat="0"/>
    <xf numFmtId="0" fontId="8" fillId="0" borderId="0"/>
    <xf numFmtId="0" fontId="33" fillId="0" borderId="0"/>
    <xf numFmtId="0" fontId="7" fillId="0" borderId="0">
      <alignment vertical="top"/>
    </xf>
    <xf numFmtId="0" fontId="2" fillId="0" borderId="0" applyNumberFormat="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0" fontId="37"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7" fillId="0" borderId="0" applyNumberFormat="0" applyFont="0" applyFill="0" applyBorder="0" applyAlignment="0" applyProtection="0"/>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0" fillId="0" borderId="0"/>
    <xf numFmtId="0" fontId="39" fillId="0" borderId="0">
      <alignment horizontal="left" wrapText="1"/>
    </xf>
    <xf numFmtId="0" fontId="40" fillId="0" borderId="13" applyNumberFormat="0" applyFont="0" applyFill="0" applyBorder="0" applyAlignment="0" applyProtection="0">
      <alignment horizontal="center" wrapText="1"/>
    </xf>
    <xf numFmtId="183" fontId="8" fillId="0" borderId="0" applyNumberFormat="0" applyFont="0" applyFill="0" applyBorder="0" applyAlignment="0" applyProtection="0">
      <alignment horizontal="right"/>
    </xf>
    <xf numFmtId="0" fontId="40" fillId="0" borderId="0" applyNumberFormat="0" applyFont="0" applyFill="0" applyBorder="0" applyAlignment="0" applyProtection="0">
      <alignment horizontal="left" indent="1"/>
    </xf>
    <xf numFmtId="184" fontId="40" fillId="0" borderId="0" applyNumberFormat="0" applyFont="0" applyFill="0" applyBorder="0" applyAlignment="0" applyProtection="0"/>
    <xf numFmtId="0" fontId="30" fillId="0" borderId="13" applyNumberFormat="0" applyFont="0" applyFill="0" applyAlignment="0" applyProtection="0">
      <alignment horizontal="center"/>
    </xf>
    <xf numFmtId="0" fontId="30" fillId="0" borderId="0" applyNumberFormat="0" applyFont="0" applyFill="0" applyBorder="0" applyAlignment="0" applyProtection="0">
      <alignment horizontal="left" wrapText="1" indent="1"/>
    </xf>
    <xf numFmtId="0" fontId="40" fillId="0" borderId="0" applyNumberFormat="0" applyFont="0" applyFill="0" applyBorder="0" applyAlignment="0" applyProtection="0">
      <alignment horizontal="left" indent="1"/>
    </xf>
    <xf numFmtId="0" fontId="30" fillId="0" borderId="0" applyNumberFormat="0" applyFont="0" applyFill="0" applyBorder="0" applyAlignment="0" applyProtection="0">
      <alignment horizontal="left" wrapText="1" indent="2"/>
    </xf>
    <xf numFmtId="185" fontId="30" fillId="0" borderId="0">
      <alignment horizontal="right"/>
    </xf>
    <xf numFmtId="0" fontId="41" fillId="0" borderId="0" applyNumberFormat="0" applyFill="0" applyBorder="0" applyAlignment="0" applyProtection="0"/>
    <xf numFmtId="0" fontId="42" fillId="0" borderId="0" applyNumberFormat="0" applyFill="0" applyBorder="0" applyAlignment="0" applyProtection="0"/>
    <xf numFmtId="171" fontId="43" fillId="0" borderId="0">
      <alignment horizontal="right"/>
    </xf>
    <xf numFmtId="0" fontId="44" fillId="0" borderId="0" applyProtection="0"/>
    <xf numFmtId="188" fontId="44" fillId="0" borderId="0" applyProtection="0"/>
    <xf numFmtId="0" fontId="45" fillId="0" borderId="0" applyProtection="0"/>
    <xf numFmtId="0" fontId="46" fillId="0" borderId="0" applyProtection="0"/>
    <xf numFmtId="0" fontId="44" fillId="0" borderId="14" applyProtection="0"/>
    <xf numFmtId="0" fontId="44" fillId="0" borderId="0"/>
    <xf numFmtId="10" fontId="44" fillId="0" borderId="0" applyProtection="0"/>
    <xf numFmtId="0" fontId="44" fillId="0" borderId="0"/>
    <xf numFmtId="2" fontId="44" fillId="0" borderId="0" applyProtection="0"/>
    <xf numFmtId="4" fontId="44" fillId="0" borderId="0" applyProtection="0"/>
  </cellStyleXfs>
  <cellXfs count="680">
    <xf numFmtId="0" fontId="0" fillId="0" borderId="0" xfId="0"/>
    <xf numFmtId="0" fontId="47" fillId="33" borderId="0" xfId="0" applyFont="1" applyFill="1"/>
    <xf numFmtId="0" fontId="47" fillId="33" borderId="0" xfId="0" applyFont="1" applyFill="1" applyAlignment="1">
      <alignment horizontal="center"/>
    </xf>
    <xf numFmtId="10" fontId="47" fillId="33" borderId="0" xfId="147" applyNumberFormat="1" applyFont="1" applyFill="1"/>
    <xf numFmtId="0" fontId="47" fillId="33" borderId="0" xfId="0" applyFont="1" applyFill="1" applyAlignment="1">
      <alignment vertical="center"/>
    </xf>
    <xf numFmtId="10" fontId="47" fillId="33" borderId="0" xfId="147" applyNumberFormat="1" applyFont="1" applyFill="1" applyAlignment="1">
      <alignment vertical="center"/>
    </xf>
    <xf numFmtId="0" fontId="47" fillId="33" borderId="0" xfId="0" applyFont="1" applyFill="1" applyAlignment="1">
      <alignment horizontal="center" vertical="center"/>
    </xf>
    <xf numFmtId="0" fontId="48" fillId="33" borderId="0" xfId="0" applyFont="1" applyFill="1" applyAlignment="1">
      <alignment horizontal="center" vertical="center"/>
    </xf>
    <xf numFmtId="0" fontId="48" fillId="33" borderId="9" xfId="0" applyFont="1" applyFill="1" applyBorder="1" applyAlignment="1">
      <alignment horizontal="center" vertical="center"/>
    </xf>
    <xf numFmtId="49" fontId="48" fillId="33" borderId="9" xfId="0" applyNumberFormat="1" applyFont="1" applyFill="1" applyBorder="1" applyAlignment="1">
      <alignment horizontal="center" vertical="center"/>
    </xf>
    <xf numFmtId="191" fontId="62" fillId="33" borderId="9" xfId="39" applyNumberFormat="1" applyFont="1" applyFill="1" applyBorder="1" applyAlignment="1">
      <alignment vertical="center"/>
    </xf>
    <xf numFmtId="191" fontId="47" fillId="33" borderId="9" xfId="39" applyNumberFormat="1" applyFont="1" applyFill="1" applyBorder="1" applyAlignment="1">
      <alignment vertical="center"/>
    </xf>
    <xf numFmtId="0" fontId="47" fillId="33" borderId="9" xfId="0" applyFont="1" applyFill="1" applyBorder="1" applyAlignment="1">
      <alignment horizontal="left" vertical="center" wrapText="1"/>
    </xf>
    <xf numFmtId="49" fontId="48" fillId="33" borderId="9" xfId="0" quotePrefix="1" applyNumberFormat="1" applyFont="1" applyFill="1" applyBorder="1" applyAlignment="1">
      <alignment horizontal="center" vertical="center"/>
    </xf>
    <xf numFmtId="0" fontId="52" fillId="33" borderId="0" xfId="0" applyFont="1" applyFill="1" applyAlignment="1">
      <alignment horizontal="center" vertical="center"/>
    </xf>
    <xf numFmtId="0" fontId="52" fillId="33" borderId="0" xfId="0" applyFont="1" applyFill="1" applyAlignment="1">
      <alignment vertical="center"/>
    </xf>
    <xf numFmtId="10" fontId="52" fillId="33" borderId="0" xfId="147" applyNumberFormat="1" applyFont="1" applyFill="1" applyAlignment="1">
      <alignment vertical="center"/>
    </xf>
    <xf numFmtId="0" fontId="48" fillId="33" borderId="9" xfId="0" applyFont="1" applyFill="1" applyBorder="1" applyAlignment="1">
      <alignment vertical="center"/>
    </xf>
    <xf numFmtId="10" fontId="48" fillId="33" borderId="0" xfId="147" applyNumberFormat="1" applyFont="1" applyFill="1" applyBorder="1" applyAlignment="1">
      <alignment horizontal="center" vertical="center" wrapText="1"/>
    </xf>
    <xf numFmtId="191" fontId="48" fillId="33" borderId="9" xfId="39" applyNumberFormat="1" applyFont="1" applyFill="1" applyBorder="1" applyAlignment="1">
      <alignment horizontal="right" vertical="center" wrapText="1"/>
    </xf>
    <xf numFmtId="191" fontId="47" fillId="33" borderId="9" xfId="39" applyNumberFormat="1" applyFont="1" applyFill="1" applyBorder="1" applyAlignment="1">
      <alignment horizontal="right" vertical="center"/>
    </xf>
    <xf numFmtId="191" fontId="48" fillId="33" borderId="9" xfId="39" applyNumberFormat="1" applyFont="1" applyFill="1" applyBorder="1" applyAlignment="1">
      <alignment horizontal="right" vertical="center"/>
    </xf>
    <xf numFmtId="0" fontId="48" fillId="33" borderId="15" xfId="0" applyFont="1" applyFill="1" applyBorder="1" applyAlignment="1">
      <alignment vertical="center" wrapText="1"/>
    </xf>
    <xf numFmtId="168" fontId="47" fillId="33" borderId="0" xfId="0" applyNumberFormat="1" applyFont="1" applyFill="1" applyAlignment="1">
      <alignment horizontal="center" vertical="center"/>
    </xf>
    <xf numFmtId="10" fontId="47" fillId="33" borderId="0" xfId="147" applyNumberFormat="1" applyFont="1" applyFill="1" applyAlignment="1">
      <alignment horizontal="center" vertical="center"/>
    </xf>
    <xf numFmtId="9" fontId="47" fillId="33" borderId="0" xfId="147" applyFont="1" applyFill="1" applyAlignment="1">
      <alignment vertical="center"/>
    </xf>
    <xf numFmtId="191" fontId="47" fillId="33" borderId="0" xfId="0" applyNumberFormat="1" applyFont="1" applyFill="1" applyAlignment="1">
      <alignment horizontal="center"/>
    </xf>
    <xf numFmtId="0" fontId="53" fillId="33" borderId="0" xfId="0" applyFont="1" applyFill="1" applyBorder="1" applyAlignment="1"/>
    <xf numFmtId="0" fontId="54" fillId="33" borderId="0" xfId="0" applyFont="1" applyFill="1" applyBorder="1" applyAlignment="1"/>
    <xf numFmtId="0" fontId="55" fillId="33" borderId="0" xfId="0" applyFont="1" applyFill="1" applyBorder="1" applyAlignment="1">
      <alignment vertical="center"/>
    </xf>
    <xf numFmtId="0" fontId="56" fillId="33" borderId="0" xfId="0" applyFont="1" applyFill="1" applyAlignment="1">
      <alignment horizontal="left" vertical="center"/>
    </xf>
    <xf numFmtId="0" fontId="55" fillId="33" borderId="0" xfId="0" applyFont="1" applyFill="1" applyAlignment="1">
      <alignment horizontal="center" vertical="center"/>
    </xf>
    <xf numFmtId="0" fontId="56" fillId="33" borderId="0" xfId="0" applyFont="1" applyFill="1" applyAlignment="1">
      <alignment vertical="center"/>
    </xf>
    <xf numFmtId="0" fontId="55" fillId="33" borderId="0" xfId="0" applyFont="1" applyFill="1" applyAlignment="1">
      <alignment vertical="center"/>
    </xf>
    <xf numFmtId="0" fontId="54" fillId="33" borderId="0" xfId="0" applyFont="1" applyFill="1" applyAlignment="1">
      <alignment vertical="center"/>
    </xf>
    <xf numFmtId="0" fontId="54" fillId="33" borderId="0" xfId="0" applyFont="1" applyFill="1" applyAlignment="1">
      <alignment horizontal="center" vertical="center"/>
    </xf>
    <xf numFmtId="0" fontId="1" fillId="33" borderId="0" xfId="0" applyFont="1" applyFill="1" applyAlignment="1">
      <alignment vertical="center"/>
    </xf>
    <xf numFmtId="0" fontId="54" fillId="33" borderId="16" xfId="0" applyFont="1" applyFill="1" applyBorder="1" applyAlignment="1">
      <alignment horizontal="center" vertical="center" wrapText="1"/>
    </xf>
    <xf numFmtId="0" fontId="54" fillId="33" borderId="17" xfId="0" quotePrefix="1" applyFont="1" applyFill="1" applyBorder="1" applyAlignment="1">
      <alignment horizontal="center" vertical="center"/>
    </xf>
    <xf numFmtId="0" fontId="54" fillId="33" borderId="18" xfId="0" applyFont="1" applyFill="1" applyBorder="1" applyAlignment="1">
      <alignment horizontal="center" vertical="center" wrapText="1"/>
    </xf>
    <xf numFmtId="0" fontId="1" fillId="33" borderId="0" xfId="0" applyFont="1" applyFill="1" applyAlignment="1">
      <alignment vertical="center" wrapText="1"/>
    </xf>
    <xf numFmtId="0" fontId="54" fillId="33" borderId="19" xfId="0" applyFont="1" applyFill="1" applyBorder="1" applyAlignment="1">
      <alignment horizontal="center" vertical="center" wrapText="1"/>
    </xf>
    <xf numFmtId="0" fontId="57" fillId="33" borderId="20" xfId="0" applyFont="1" applyFill="1" applyBorder="1" applyAlignment="1">
      <alignment horizontal="center" vertical="center" wrapText="1"/>
    </xf>
    <xf numFmtId="0" fontId="1" fillId="33" borderId="9" xfId="0" applyFont="1" applyFill="1" applyBorder="1" applyAlignment="1">
      <alignment horizontal="left" vertical="center" wrapText="1"/>
    </xf>
    <xf numFmtId="49" fontId="54" fillId="33" borderId="9" xfId="0" applyNumberFormat="1" applyFont="1" applyFill="1" applyBorder="1" applyAlignment="1">
      <alignment horizontal="center" vertical="center"/>
    </xf>
    <xf numFmtId="0" fontId="1" fillId="33" borderId="9" xfId="117" applyFont="1" applyFill="1" applyBorder="1" applyAlignment="1">
      <alignment horizontal="left" vertical="center" wrapText="1"/>
    </xf>
    <xf numFmtId="0" fontId="1" fillId="33" borderId="9" xfId="0" applyFont="1" applyFill="1" applyBorder="1" applyAlignment="1">
      <alignment horizontal="center" vertical="center" wrapText="1"/>
    </xf>
    <xf numFmtId="9" fontId="1" fillId="33" borderId="9" xfId="147" applyFont="1" applyFill="1" applyBorder="1" applyAlignment="1">
      <alignment horizontal="center" vertical="center" wrapText="1"/>
    </xf>
    <xf numFmtId="9" fontId="1" fillId="33" borderId="19" xfId="0" applyNumberFormat="1" applyFont="1" applyFill="1" applyBorder="1" applyAlignment="1">
      <alignment horizontal="center" vertical="center" wrapText="1"/>
    </xf>
    <xf numFmtId="9" fontId="1" fillId="33" borderId="19" xfId="0" applyNumberFormat="1" applyFont="1" applyFill="1" applyBorder="1" applyAlignment="1">
      <alignment horizontal="left" vertical="center" wrapText="1"/>
    </xf>
    <xf numFmtId="9" fontId="1" fillId="33" borderId="0" xfId="0" applyNumberFormat="1" applyFont="1" applyFill="1" applyAlignment="1">
      <alignment vertical="center" wrapText="1"/>
    </xf>
    <xf numFmtId="0" fontId="1" fillId="33" borderId="9" xfId="117" applyFont="1" applyFill="1" applyBorder="1" applyAlignment="1">
      <alignment vertical="center" wrapText="1"/>
    </xf>
    <xf numFmtId="191" fontId="1" fillId="33" borderId="9" xfId="39" applyNumberFormat="1" applyFont="1" applyFill="1" applyBorder="1" applyAlignment="1">
      <alignment horizontal="center" vertical="center"/>
    </xf>
    <xf numFmtId="0" fontId="57" fillId="33" borderId="21" xfId="0" applyFont="1" applyFill="1" applyBorder="1" applyAlignment="1">
      <alignment horizontal="center" vertical="center" wrapText="1"/>
    </xf>
    <xf numFmtId="0" fontId="54" fillId="33" borderId="22" xfId="0" applyFont="1" applyFill="1" applyBorder="1" applyAlignment="1">
      <alignment horizontal="center" vertical="center" wrapText="1"/>
    </xf>
    <xf numFmtId="0" fontId="1" fillId="33" borderId="22" xfId="117" applyFont="1" applyFill="1" applyBorder="1" applyAlignment="1">
      <alignment horizontal="left" vertical="center" wrapText="1"/>
    </xf>
    <xf numFmtId="3" fontId="1" fillId="33" borderId="22" xfId="0" applyNumberFormat="1" applyFont="1" applyFill="1" applyBorder="1" applyAlignment="1">
      <alignment horizontal="center" vertical="center"/>
    </xf>
    <xf numFmtId="9" fontId="1" fillId="33" borderId="22" xfId="147" applyFont="1" applyFill="1" applyBorder="1" applyAlignment="1">
      <alignment horizontal="center" vertical="center" wrapText="1"/>
    </xf>
    <xf numFmtId="9" fontId="54" fillId="33" borderId="23" xfId="0" applyNumberFormat="1" applyFont="1" applyFill="1" applyBorder="1" applyAlignment="1">
      <alignment horizontal="center" vertical="center" wrapText="1"/>
    </xf>
    <xf numFmtId="0" fontId="54" fillId="33" borderId="9" xfId="0" applyFont="1" applyFill="1" applyBorder="1" applyAlignment="1">
      <alignment horizontal="center" vertical="center"/>
    </xf>
    <xf numFmtId="0" fontId="1" fillId="33" borderId="9" xfId="0" applyFont="1" applyFill="1" applyBorder="1" applyAlignment="1">
      <alignment horizontal="center" vertical="center"/>
    </xf>
    <xf numFmtId="0" fontId="54" fillId="33" borderId="17" xfId="0" quotePrefix="1" applyFont="1" applyFill="1" applyBorder="1" applyAlignment="1">
      <alignment horizontal="center" vertical="center" wrapText="1"/>
    </xf>
    <xf numFmtId="0" fontId="54" fillId="33" borderId="9" xfId="0" applyFont="1" applyFill="1" applyBorder="1" applyAlignment="1">
      <alignment vertical="center" wrapText="1"/>
    </xf>
    <xf numFmtId="9" fontId="54" fillId="33" borderId="19" xfId="0" applyNumberFormat="1" applyFont="1" applyFill="1" applyBorder="1" applyAlignment="1">
      <alignment horizontal="center" vertical="center" wrapText="1"/>
    </xf>
    <xf numFmtId="9" fontId="1" fillId="33" borderId="0" xfId="147" applyFont="1" applyFill="1" applyAlignment="1">
      <alignment vertical="center" wrapText="1"/>
    </xf>
    <xf numFmtId="0" fontId="1" fillId="33" borderId="22" xfId="0" applyFont="1" applyFill="1" applyBorder="1" applyAlignment="1">
      <alignment horizontal="left" vertical="center" wrapText="1"/>
    </xf>
    <xf numFmtId="9" fontId="1" fillId="33" borderId="0" xfId="147" applyFont="1" applyFill="1" applyBorder="1" applyAlignment="1">
      <alignment horizontal="center" vertical="center" wrapText="1"/>
    </xf>
    <xf numFmtId="0" fontId="1" fillId="33" borderId="0" xfId="0" applyFont="1" applyFill="1"/>
    <xf numFmtId="0" fontId="58" fillId="33" borderId="20" xfId="0" applyFont="1" applyFill="1" applyBorder="1" applyAlignment="1">
      <alignment horizontal="center" vertical="center" wrapText="1"/>
    </xf>
    <xf numFmtId="3" fontId="1" fillId="33" borderId="9" xfId="0" applyNumberFormat="1" applyFont="1" applyFill="1" applyBorder="1" applyAlignment="1">
      <alignment horizontal="center" vertical="center" wrapText="1"/>
    </xf>
    <xf numFmtId="9" fontId="1" fillId="33" borderId="23" xfId="0" applyNumberFormat="1" applyFont="1" applyFill="1" applyBorder="1" applyAlignment="1">
      <alignment horizontal="center" vertical="center" wrapText="1"/>
    </xf>
    <xf numFmtId="49" fontId="54" fillId="33" borderId="22" xfId="0" applyNumberFormat="1" applyFont="1" applyFill="1" applyBorder="1" applyAlignment="1">
      <alignment horizontal="center" vertical="center"/>
    </xf>
    <xf numFmtId="0" fontId="1" fillId="33" borderId="22" xfId="117" applyFont="1" applyFill="1" applyBorder="1" applyAlignment="1">
      <alignment vertical="center" wrapText="1"/>
    </xf>
    <xf numFmtId="0" fontId="1" fillId="33" borderId="9" xfId="0" applyFont="1" applyFill="1" applyBorder="1" applyAlignment="1">
      <alignment vertical="center" wrapText="1"/>
    </xf>
    <xf numFmtId="3" fontId="1" fillId="33" borderId="19" xfId="0" applyNumberFormat="1" applyFont="1" applyFill="1" applyBorder="1" applyAlignment="1">
      <alignment horizontal="left" vertical="center" wrapText="1"/>
    </xf>
    <xf numFmtId="0" fontId="58" fillId="33" borderId="21" xfId="0" applyFont="1" applyFill="1" applyBorder="1" applyAlignment="1">
      <alignment horizontal="center" vertical="center" wrapText="1"/>
    </xf>
    <xf numFmtId="0" fontId="1" fillId="33" borderId="22" xfId="0" applyFont="1" applyFill="1" applyBorder="1" applyAlignment="1">
      <alignment horizontal="center" vertical="center"/>
    </xf>
    <xf numFmtId="0" fontId="54" fillId="33" borderId="17" xfId="0" applyFont="1" applyFill="1" applyBorder="1" applyAlignment="1">
      <alignment horizontal="center" vertical="center"/>
    </xf>
    <xf numFmtId="0" fontId="54" fillId="33" borderId="18" xfId="0" applyFont="1" applyFill="1" applyBorder="1" applyAlignment="1">
      <alignment horizontal="center" vertical="center"/>
    </xf>
    <xf numFmtId="0" fontId="1" fillId="33" borderId="19" xfId="0" applyFont="1" applyFill="1" applyBorder="1" applyAlignment="1">
      <alignment horizontal="center" vertical="center"/>
    </xf>
    <xf numFmtId="0" fontId="1" fillId="33" borderId="23" xfId="0" applyFont="1" applyFill="1" applyBorder="1" applyAlignment="1">
      <alignment horizontal="center" vertical="center"/>
    </xf>
    <xf numFmtId="0" fontId="1" fillId="33" borderId="0" xfId="0" applyFont="1" applyFill="1" applyAlignment="1">
      <alignment horizontal="center"/>
    </xf>
    <xf numFmtId="0" fontId="54" fillId="33" borderId="0" xfId="0" applyFont="1" applyFill="1"/>
    <xf numFmtId="0" fontId="1" fillId="33" borderId="24" xfId="117" applyFont="1" applyFill="1" applyBorder="1" applyAlignment="1">
      <alignment vertical="center" wrapText="1"/>
    </xf>
    <xf numFmtId="0" fontId="1" fillId="33" borderId="25" xfId="117" applyFont="1" applyFill="1" applyBorder="1" applyAlignment="1">
      <alignment vertical="center" wrapText="1"/>
    </xf>
    <xf numFmtId="49" fontId="54" fillId="33" borderId="26" xfId="0" applyNumberFormat="1" applyFont="1" applyFill="1" applyBorder="1" applyAlignment="1">
      <alignment horizontal="center" vertical="center"/>
    </xf>
    <xf numFmtId="0" fontId="48" fillId="33" borderId="9" xfId="0" applyFont="1" applyFill="1" applyBorder="1" applyAlignment="1">
      <alignment horizontal="center" vertical="center"/>
    </xf>
    <xf numFmtId="0" fontId="47" fillId="33" borderId="9" xfId="0" applyFont="1" applyFill="1" applyBorder="1" applyAlignment="1">
      <alignment horizontal="left" vertical="center"/>
    </xf>
    <xf numFmtId="191" fontId="54" fillId="33" borderId="0" xfId="39" applyNumberFormat="1" applyFont="1" applyFill="1" applyAlignment="1">
      <alignment vertical="center"/>
    </xf>
    <xf numFmtId="0" fontId="1" fillId="33" borderId="17" xfId="0" applyFont="1" applyFill="1" applyBorder="1" applyAlignment="1">
      <alignment horizontal="center" vertical="center"/>
    </xf>
    <xf numFmtId="191" fontId="54" fillId="0" borderId="0" xfId="39" applyNumberFormat="1" applyFont="1" applyFill="1" applyAlignment="1">
      <alignment horizontal="center" vertical="center"/>
    </xf>
    <xf numFmtId="0" fontId="54" fillId="0" borderId="0" xfId="0" applyFont="1" applyFill="1" applyAlignment="1">
      <alignment horizontal="center" vertical="center"/>
    </xf>
    <xf numFmtId="10" fontId="54" fillId="33" borderId="0" xfId="147" applyNumberFormat="1" applyFont="1" applyFill="1" applyAlignment="1">
      <alignment vertical="center"/>
    </xf>
    <xf numFmtId="191" fontId="54" fillId="0" borderId="0" xfId="0" applyNumberFormat="1" applyFont="1" applyFill="1" applyAlignment="1">
      <alignment horizontal="center" vertical="center"/>
    </xf>
    <xf numFmtId="191" fontId="63" fillId="0" borderId="0" xfId="147" applyNumberFormat="1" applyFont="1" applyFill="1" applyBorder="1" applyAlignment="1">
      <alignment horizontal="right" vertical="center"/>
    </xf>
    <xf numFmtId="10" fontId="54" fillId="33" borderId="0" xfId="147" applyNumberFormat="1" applyFont="1" applyFill="1" applyBorder="1" applyAlignment="1">
      <alignment horizontal="right" vertical="center"/>
    </xf>
    <xf numFmtId="0" fontId="57" fillId="33" borderId="27" xfId="0" applyFont="1" applyFill="1" applyBorder="1" applyAlignment="1">
      <alignment horizontal="center" vertical="center" wrapText="1"/>
    </xf>
    <xf numFmtId="9" fontId="1" fillId="33" borderId="28" xfId="0" applyNumberFormat="1" applyFont="1" applyFill="1" applyBorder="1" applyAlignment="1">
      <alignment horizontal="center" vertical="center" wrapText="1"/>
    </xf>
    <xf numFmtId="0" fontId="1" fillId="33" borderId="29" xfId="117" applyFont="1" applyFill="1" applyBorder="1" applyAlignment="1">
      <alignment horizontal="left" vertical="center" wrapText="1"/>
    </xf>
    <xf numFmtId="0" fontId="1" fillId="33" borderId="29" xfId="0" applyFont="1" applyFill="1" applyBorder="1" applyAlignment="1">
      <alignment horizontal="center" vertical="center" wrapText="1"/>
    </xf>
    <xf numFmtId="0" fontId="1" fillId="33" borderId="30" xfId="0" applyFont="1" applyFill="1" applyBorder="1" applyAlignment="1">
      <alignment horizontal="left" vertical="center" wrapText="1"/>
    </xf>
    <xf numFmtId="0" fontId="1" fillId="33" borderId="31" xfId="0" applyFont="1" applyFill="1" applyBorder="1" applyAlignment="1">
      <alignment horizontal="left" vertical="center" wrapText="1"/>
    </xf>
    <xf numFmtId="3" fontId="1" fillId="33" borderId="29" xfId="0" applyNumberFormat="1" applyFont="1" applyFill="1" applyBorder="1" applyAlignment="1">
      <alignment horizontal="center" vertical="center"/>
    </xf>
    <xf numFmtId="168" fontId="64" fillId="33" borderId="9" xfId="0" applyNumberFormat="1" applyFont="1" applyFill="1" applyBorder="1" applyAlignment="1">
      <alignment horizontal="right" vertical="center"/>
    </xf>
    <xf numFmtId="191" fontId="65" fillId="33" borderId="0" xfId="39" applyNumberFormat="1" applyFont="1" applyFill="1" applyAlignment="1">
      <alignment horizontal="center" vertical="center"/>
    </xf>
    <xf numFmtId="0" fontId="66" fillId="33" borderId="0" xfId="0" applyFont="1" applyFill="1" applyAlignment="1">
      <alignment vertical="center"/>
    </xf>
    <xf numFmtId="0" fontId="67" fillId="33" borderId="0" xfId="0" applyFont="1" applyFill="1" applyBorder="1" applyAlignment="1">
      <alignment vertical="center"/>
    </xf>
    <xf numFmtId="0" fontId="68" fillId="33" borderId="9" xfId="0" applyFont="1" applyFill="1" applyBorder="1" applyAlignment="1">
      <alignment horizontal="center" vertical="center"/>
    </xf>
    <xf numFmtId="0" fontId="66" fillId="33" borderId="0" xfId="0" applyFont="1" applyFill="1" applyBorder="1" applyAlignment="1">
      <alignment vertical="center"/>
    </xf>
    <xf numFmtId="0" fontId="68" fillId="33" borderId="9" xfId="0" quotePrefix="1" applyFont="1" applyFill="1" applyBorder="1" applyAlignment="1">
      <alignment horizontal="center" vertical="center"/>
    </xf>
    <xf numFmtId="0" fontId="68" fillId="33" borderId="5" xfId="0" applyFont="1" applyFill="1" applyBorder="1" applyAlignment="1">
      <alignment horizontal="left" vertical="center"/>
    </xf>
    <xf numFmtId="0" fontId="68" fillId="33" borderId="0" xfId="0" applyFont="1" applyFill="1" applyBorder="1" applyAlignment="1">
      <alignment horizontal="left" vertical="center"/>
    </xf>
    <xf numFmtId="3" fontId="66" fillId="33" borderId="9" xfId="0" applyNumberFormat="1" applyFont="1" applyFill="1" applyBorder="1" applyAlignment="1">
      <alignment horizontal="center" vertical="center"/>
    </xf>
    <xf numFmtId="168" fontId="66" fillId="33" borderId="19" xfId="0" applyNumberFormat="1" applyFont="1" applyFill="1" applyBorder="1" applyAlignment="1">
      <alignment horizontal="center" vertical="center"/>
    </xf>
    <xf numFmtId="3" fontId="68" fillId="33" borderId="0" xfId="0" applyNumberFormat="1" applyFont="1" applyFill="1" applyAlignment="1">
      <alignment horizontal="center" vertical="center"/>
    </xf>
    <xf numFmtId="3" fontId="66" fillId="33" borderId="0" xfId="0" applyNumberFormat="1" applyFont="1" applyFill="1" applyAlignment="1">
      <alignment horizontal="center" vertical="center"/>
    </xf>
    <xf numFmtId="3" fontId="66" fillId="33" borderId="0" xfId="0" applyNumberFormat="1" applyFont="1" applyFill="1" applyAlignment="1">
      <alignment vertical="center"/>
    </xf>
    <xf numFmtId="0" fontId="68" fillId="33" borderId="32" xfId="0" applyFont="1" applyFill="1" applyBorder="1" applyAlignment="1">
      <alignment horizontal="center" vertical="center" wrapText="1"/>
    </xf>
    <xf numFmtId="0" fontId="68" fillId="33" borderId="33" xfId="0" applyFont="1" applyFill="1" applyBorder="1" applyAlignment="1">
      <alignment horizontal="center" vertical="center"/>
    </xf>
    <xf numFmtId="0" fontId="66" fillId="33" borderId="23" xfId="0" applyFont="1" applyFill="1" applyBorder="1" applyAlignment="1">
      <alignment horizontal="center" vertical="center"/>
    </xf>
    <xf numFmtId="168" fontId="68" fillId="33" borderId="0" xfId="0" applyNumberFormat="1" applyFont="1" applyFill="1" applyBorder="1" applyAlignment="1">
      <alignment horizontal="center" vertical="center"/>
    </xf>
    <xf numFmtId="168" fontId="66" fillId="33" borderId="0" xfId="0" applyNumberFormat="1" applyFont="1" applyFill="1" applyBorder="1" applyAlignment="1">
      <alignment horizontal="center" vertical="center"/>
    </xf>
    <xf numFmtId="0" fontId="66" fillId="33" borderId="9" xfId="0" applyFont="1" applyFill="1" applyBorder="1" applyAlignment="1">
      <alignment horizontal="center" vertical="center"/>
    </xf>
    <xf numFmtId="3" fontId="66" fillId="33" borderId="20" xfId="0" applyNumberFormat="1" applyFont="1" applyFill="1" applyBorder="1" applyAlignment="1">
      <alignment horizontal="center" vertical="center"/>
    </xf>
    <xf numFmtId="3" fontId="68" fillId="33" borderId="0" xfId="0" applyNumberFormat="1" applyFont="1" applyFill="1" applyBorder="1" applyAlignment="1">
      <alignment horizontal="center" vertical="center"/>
    </xf>
    <xf numFmtId="0" fontId="68" fillId="33" borderId="0" xfId="0" applyFont="1" applyFill="1" applyAlignment="1">
      <alignment vertical="center"/>
    </xf>
    <xf numFmtId="3" fontId="68" fillId="33" borderId="0" xfId="0" applyNumberFormat="1" applyFont="1" applyFill="1" applyAlignment="1">
      <alignment vertical="center"/>
    </xf>
    <xf numFmtId="0" fontId="66" fillId="33" borderId="29" xfId="0" applyFont="1" applyFill="1" applyBorder="1" applyAlignment="1">
      <alignment horizontal="center" vertical="center"/>
    </xf>
    <xf numFmtId="0" fontId="66" fillId="33" borderId="34" xfId="0" applyFont="1" applyFill="1" applyBorder="1" applyAlignment="1">
      <alignment horizontal="center" vertical="center"/>
    </xf>
    <xf numFmtId="168" fontId="66" fillId="33" borderId="30" xfId="0" applyNumberFormat="1" applyFont="1" applyFill="1" applyBorder="1" applyAlignment="1">
      <alignment horizontal="center" vertical="center"/>
    </xf>
    <xf numFmtId="3" fontId="66" fillId="33" borderId="0" xfId="0" applyNumberFormat="1" applyFont="1" applyFill="1" applyBorder="1" applyAlignment="1">
      <alignment horizontal="center" vertical="center" wrapText="1"/>
    </xf>
    <xf numFmtId="3" fontId="66" fillId="33" borderId="0" xfId="0" applyNumberFormat="1" applyFont="1" applyFill="1" applyBorder="1" applyAlignment="1">
      <alignment horizontal="center" vertical="center"/>
    </xf>
    <xf numFmtId="3" fontId="66" fillId="33" borderId="0" xfId="0" applyNumberFormat="1" applyFont="1" applyFill="1" applyBorder="1" applyAlignment="1">
      <alignment vertical="center"/>
    </xf>
    <xf numFmtId="0" fontId="66" fillId="33" borderId="18" xfId="0" applyFont="1" applyFill="1" applyBorder="1" applyAlignment="1">
      <alignment horizontal="center" vertical="center" wrapText="1"/>
    </xf>
    <xf numFmtId="0" fontId="66" fillId="33" borderId="19" xfId="0" applyFont="1" applyFill="1" applyBorder="1" applyAlignment="1">
      <alignment horizontal="center" vertical="center" wrapText="1"/>
    </xf>
    <xf numFmtId="3" fontId="66" fillId="33" borderId="0" xfId="0" applyNumberFormat="1" applyFont="1" applyFill="1" applyBorder="1" applyAlignment="1">
      <alignment horizontal="right" vertical="center"/>
    </xf>
    <xf numFmtId="2" fontId="66" fillId="33" borderId="0" xfId="0" applyNumberFormat="1" applyFont="1" applyFill="1" applyAlignment="1">
      <alignment vertical="center"/>
    </xf>
    <xf numFmtId="191" fontId="66" fillId="33" borderId="0" xfId="39" applyNumberFormat="1" applyFont="1" applyFill="1" applyAlignment="1">
      <alignment vertical="center"/>
    </xf>
    <xf numFmtId="0" fontId="66" fillId="33" borderId="0" xfId="0" applyFont="1" applyFill="1"/>
    <xf numFmtId="191" fontId="66" fillId="33" borderId="30" xfId="39" applyNumberFormat="1" applyFont="1" applyFill="1" applyBorder="1" applyAlignment="1">
      <alignment horizontal="center" vertical="center"/>
    </xf>
    <xf numFmtId="191" fontId="66" fillId="33" borderId="9" xfId="39" applyNumberFormat="1" applyFont="1" applyFill="1" applyBorder="1" applyAlignment="1">
      <alignment horizontal="center" vertical="center"/>
    </xf>
    <xf numFmtId="9" fontId="66" fillId="33" borderId="9" xfId="147" applyFont="1" applyFill="1" applyBorder="1" applyAlignment="1">
      <alignment horizontal="center" vertical="center" wrapText="1"/>
    </xf>
    <xf numFmtId="191" fontId="1" fillId="33" borderId="9" xfId="39" applyNumberFormat="1" applyFont="1" applyFill="1" applyBorder="1" applyAlignment="1">
      <alignment horizontal="center" vertical="center" wrapText="1"/>
    </xf>
    <xf numFmtId="191" fontId="55" fillId="33" borderId="0" xfId="39" applyNumberFormat="1" applyFont="1" applyFill="1" applyAlignment="1">
      <alignment horizontal="center" vertical="center"/>
    </xf>
    <xf numFmtId="191" fontId="54" fillId="33" borderId="0" xfId="39" applyNumberFormat="1" applyFont="1" applyFill="1" applyAlignment="1">
      <alignment horizontal="center" vertical="center"/>
    </xf>
    <xf numFmtId="191" fontId="1" fillId="33" borderId="0" xfId="39" applyNumberFormat="1" applyFont="1" applyFill="1" applyAlignment="1">
      <alignment horizontal="center" vertical="center"/>
    </xf>
    <xf numFmtId="191" fontId="54" fillId="33" borderId="9" xfId="39" applyNumberFormat="1" applyFont="1" applyFill="1" applyBorder="1" applyAlignment="1">
      <alignment horizontal="center" vertical="center" wrapText="1"/>
    </xf>
    <xf numFmtId="191" fontId="1" fillId="33" borderId="29" xfId="39" applyNumberFormat="1" applyFont="1" applyFill="1" applyBorder="1" applyAlignment="1">
      <alignment horizontal="center" vertical="center"/>
    </xf>
    <xf numFmtId="191" fontId="1" fillId="33" borderId="29" xfId="39" applyNumberFormat="1" applyFont="1" applyFill="1" applyBorder="1" applyAlignment="1">
      <alignment horizontal="center" vertical="center" wrapText="1"/>
    </xf>
    <xf numFmtId="191" fontId="65" fillId="33" borderId="9" xfId="39" applyNumberFormat="1" applyFont="1" applyFill="1" applyBorder="1" applyAlignment="1">
      <alignment horizontal="center" vertical="center" wrapText="1"/>
    </xf>
    <xf numFmtId="191" fontId="1" fillId="33" borderId="0" xfId="39" applyNumberFormat="1" applyFont="1" applyFill="1" applyAlignment="1">
      <alignment horizontal="center"/>
    </xf>
    <xf numFmtId="0" fontId="1" fillId="33" borderId="0" xfId="0" applyFont="1" applyFill="1" applyAlignment="1">
      <alignment horizontal="center" vertical="center"/>
    </xf>
    <xf numFmtId="0" fontId="54" fillId="33" borderId="29" xfId="0" applyFont="1" applyFill="1" applyBorder="1" applyAlignment="1">
      <alignment horizontal="center" vertical="center" wrapText="1"/>
    </xf>
    <xf numFmtId="0" fontId="54" fillId="33" borderId="9"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54" fillId="33" borderId="17" xfId="0" applyFont="1" applyFill="1" applyBorder="1" applyAlignment="1">
      <alignment horizontal="center" vertical="center" wrapText="1"/>
    </xf>
    <xf numFmtId="0" fontId="54" fillId="33" borderId="9" xfId="0" applyFont="1" applyFill="1" applyBorder="1" applyAlignment="1">
      <alignment horizontal="center" vertical="center" wrapText="1"/>
    </xf>
    <xf numFmtId="0" fontId="54" fillId="33" borderId="17" xfId="0" applyFont="1" applyFill="1" applyBorder="1" applyAlignment="1">
      <alignment horizontal="center" vertical="center" wrapText="1"/>
    </xf>
    <xf numFmtId="0" fontId="54" fillId="33" borderId="20" xfId="0" applyFont="1" applyFill="1" applyBorder="1" applyAlignment="1">
      <alignment horizontal="center" vertical="center" wrapText="1"/>
    </xf>
    <xf numFmtId="191" fontId="65" fillId="33" borderId="22" xfId="39" applyNumberFormat="1" applyFont="1" applyFill="1" applyBorder="1" applyAlignment="1">
      <alignment horizontal="center" vertical="center"/>
    </xf>
    <xf numFmtId="168" fontId="66" fillId="33" borderId="23" xfId="0" applyNumberFormat="1" applyFont="1" applyFill="1" applyBorder="1" applyAlignment="1">
      <alignment horizontal="center" vertical="center"/>
    </xf>
    <xf numFmtId="168" fontId="66" fillId="33" borderId="35" xfId="0" applyNumberFormat="1" applyFont="1" applyFill="1" applyBorder="1" applyAlignment="1">
      <alignment horizontal="center" vertical="center"/>
    </xf>
    <xf numFmtId="0" fontId="1" fillId="33" borderId="0" xfId="0" applyFont="1" applyFill="1"/>
    <xf numFmtId="191" fontId="66" fillId="33" borderId="20" xfId="39" applyNumberFormat="1" applyFont="1" applyFill="1" applyBorder="1" applyAlignment="1">
      <alignment horizontal="center" vertical="center"/>
    </xf>
    <xf numFmtId="191" fontId="66" fillId="33" borderId="19" xfId="39" applyNumberFormat="1" applyFont="1" applyFill="1" applyBorder="1" applyAlignment="1">
      <alignment horizontal="center" vertical="center"/>
    </xf>
    <xf numFmtId="0" fontId="54" fillId="33" borderId="9" xfId="0" applyFont="1" applyFill="1" applyBorder="1" applyAlignment="1">
      <alignment horizontal="center" vertical="center" wrapText="1"/>
    </xf>
    <xf numFmtId="191" fontId="66" fillId="33" borderId="9" xfId="39" applyNumberFormat="1" applyFont="1" applyFill="1" applyBorder="1" applyAlignment="1">
      <alignment horizontal="center" vertical="center" wrapText="1"/>
    </xf>
    <xf numFmtId="49" fontId="1" fillId="33" borderId="9" xfId="0" applyNumberFormat="1" applyFont="1" applyFill="1" applyBorder="1" applyAlignment="1">
      <alignment horizontal="center" vertical="center"/>
    </xf>
    <xf numFmtId="191" fontId="66" fillId="33" borderId="22" xfId="39" applyNumberFormat="1" applyFont="1" applyFill="1" applyBorder="1" applyAlignment="1">
      <alignment horizontal="center" vertical="center"/>
    </xf>
    <xf numFmtId="191" fontId="66" fillId="33" borderId="36" xfId="39" applyNumberFormat="1" applyFont="1" applyFill="1" applyBorder="1" applyAlignment="1">
      <alignment horizontal="center" vertical="center"/>
    </xf>
    <xf numFmtId="191" fontId="68" fillId="33" borderId="37" xfId="39" applyNumberFormat="1" applyFont="1" applyFill="1" applyBorder="1" applyAlignment="1">
      <alignment horizontal="center" vertical="center"/>
    </xf>
    <xf numFmtId="191" fontId="68" fillId="33" borderId="30" xfId="39" applyNumberFormat="1" applyFont="1" applyFill="1" applyBorder="1" applyAlignment="1">
      <alignment horizontal="center" vertical="center"/>
    </xf>
    <xf numFmtId="191" fontId="1" fillId="33" borderId="22" xfId="39" applyNumberFormat="1" applyFont="1" applyFill="1" applyBorder="1" applyAlignment="1">
      <alignment horizontal="center" vertical="center" wrapText="1"/>
    </xf>
    <xf numFmtId="191" fontId="65" fillId="33" borderId="22" xfId="39" applyNumberFormat="1" applyFont="1" applyFill="1" applyBorder="1" applyAlignment="1">
      <alignment horizontal="center" vertical="center" wrapText="1" shrinkToFit="1"/>
    </xf>
    <xf numFmtId="49" fontId="68" fillId="33" borderId="38" xfId="0" applyNumberFormat="1" applyFont="1" applyFill="1" applyBorder="1" applyAlignment="1">
      <alignment horizontal="center" vertical="center"/>
    </xf>
    <xf numFmtId="191" fontId="66" fillId="33" borderId="35" xfId="39" applyNumberFormat="1" applyFont="1" applyFill="1" applyBorder="1" applyAlignment="1">
      <alignment horizontal="center" vertical="center"/>
    </xf>
    <xf numFmtId="0" fontId="54" fillId="33" borderId="22" xfId="0" applyFont="1" applyFill="1" applyBorder="1" applyAlignment="1">
      <alignment horizontal="center" vertical="center"/>
    </xf>
    <xf numFmtId="168" fontId="68" fillId="33" borderId="22" xfId="0" applyNumberFormat="1" applyFont="1" applyFill="1" applyBorder="1" applyAlignment="1">
      <alignment horizontal="center" vertical="center"/>
    </xf>
    <xf numFmtId="168" fontId="68" fillId="33" borderId="29" xfId="0" applyNumberFormat="1" applyFont="1" applyFill="1" applyBorder="1" applyAlignment="1">
      <alignment horizontal="center" vertical="center"/>
    </xf>
    <xf numFmtId="0" fontId="66" fillId="33" borderId="34" xfId="0" applyFont="1" applyFill="1" applyBorder="1" applyAlignment="1">
      <alignment horizontal="center" vertical="center" wrapText="1"/>
    </xf>
    <xf numFmtId="49" fontId="54" fillId="33" borderId="9" xfId="0" applyNumberFormat="1" applyFont="1" applyFill="1" applyBorder="1" applyAlignment="1">
      <alignment horizontal="center" vertical="center" wrapText="1"/>
    </xf>
    <xf numFmtId="49" fontId="54" fillId="33" borderId="30" xfId="0" applyNumberFormat="1" applyFont="1" applyFill="1" applyBorder="1" applyAlignment="1">
      <alignment horizontal="center" vertical="center"/>
    </xf>
    <xf numFmtId="0" fontId="64" fillId="33" borderId="0" xfId="0" applyFont="1" applyFill="1" applyAlignment="1">
      <alignment vertical="center"/>
    </xf>
    <xf numFmtId="0" fontId="64" fillId="0" borderId="0" xfId="0" applyFont="1" applyFill="1" applyAlignment="1">
      <alignment vertical="center"/>
    </xf>
    <xf numFmtId="191" fontId="68" fillId="33" borderId="39" xfId="39" applyNumberFormat="1" applyFont="1" applyFill="1" applyBorder="1" applyAlignment="1">
      <alignment horizontal="center" vertical="center"/>
    </xf>
    <xf numFmtId="191" fontId="68" fillId="33" borderId="9" xfId="39" applyNumberFormat="1" applyFont="1" applyFill="1" applyBorder="1" applyAlignment="1">
      <alignment horizontal="center" vertical="center"/>
    </xf>
    <xf numFmtId="191" fontId="47" fillId="33" borderId="0" xfId="39" applyNumberFormat="1" applyFont="1" applyFill="1" applyAlignment="1">
      <alignment horizontal="center"/>
    </xf>
    <xf numFmtId="191" fontId="47" fillId="33" borderId="0" xfId="39" applyNumberFormat="1" applyFont="1" applyFill="1" applyAlignment="1">
      <alignment vertical="center"/>
    </xf>
    <xf numFmtId="191" fontId="47" fillId="33" borderId="0" xfId="0" applyNumberFormat="1" applyFont="1" applyFill="1" applyAlignment="1">
      <alignment vertical="center"/>
    </xf>
    <xf numFmtId="0" fontId="64" fillId="0" borderId="0" xfId="0" applyFont="1" applyFill="1" applyAlignment="1">
      <alignment horizontal="center" vertical="center"/>
    </xf>
    <xf numFmtId="0" fontId="69" fillId="0" borderId="0" xfId="0" applyFont="1" applyFill="1" applyAlignment="1">
      <alignment horizontal="left" vertical="center"/>
    </xf>
    <xf numFmtId="0" fontId="70" fillId="0" borderId="0" xfId="0" applyFont="1" applyFill="1" applyAlignment="1">
      <alignment vertical="center"/>
    </xf>
    <xf numFmtId="0" fontId="70" fillId="0" borderId="0" xfId="0" applyFont="1" applyFill="1" applyAlignment="1">
      <alignment horizontal="center" vertical="center"/>
    </xf>
    <xf numFmtId="0" fontId="71" fillId="0" borderId="0" xfId="0" applyFont="1" applyFill="1" applyBorder="1" applyAlignment="1">
      <alignment horizontal="center" vertical="center"/>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71" fillId="0" borderId="0" xfId="0" applyFont="1" applyFill="1" applyAlignment="1">
      <alignment horizontal="center" vertical="center"/>
    </xf>
    <xf numFmtId="49" fontId="71" fillId="33" borderId="9" xfId="0" applyNumberFormat="1" applyFont="1" applyFill="1" applyBorder="1" applyAlignment="1">
      <alignment horizontal="center" vertical="center"/>
    </xf>
    <xf numFmtId="0" fontId="71" fillId="33" borderId="0" xfId="0" applyFont="1" applyFill="1" applyAlignment="1">
      <alignment vertical="center"/>
    </xf>
    <xf numFmtId="0" fontId="71" fillId="0" borderId="0" xfId="0" applyFont="1" applyFill="1" applyAlignment="1">
      <alignment vertical="center"/>
    </xf>
    <xf numFmtId="49" fontId="71" fillId="34" borderId="9" xfId="0" quotePrefix="1" applyNumberFormat="1" applyFont="1" applyFill="1" applyBorder="1" applyAlignment="1">
      <alignment horizontal="center" vertical="center"/>
    </xf>
    <xf numFmtId="0" fontId="64" fillId="33" borderId="0" xfId="0" applyFont="1" applyFill="1" applyAlignment="1">
      <alignment horizontal="center" vertical="center"/>
    </xf>
    <xf numFmtId="0" fontId="64" fillId="33" borderId="9" xfId="0" applyFont="1" applyFill="1" applyBorder="1" applyAlignment="1">
      <alignment horizontal="left" vertical="center"/>
    </xf>
    <xf numFmtId="9" fontId="64" fillId="33" borderId="0" xfId="147" applyFont="1" applyFill="1" applyAlignment="1">
      <alignment vertical="center"/>
    </xf>
    <xf numFmtId="10" fontId="64" fillId="0" borderId="0" xfId="0" applyNumberFormat="1" applyFont="1" applyFill="1" applyAlignment="1">
      <alignment vertical="center"/>
    </xf>
    <xf numFmtId="0" fontId="71" fillId="33" borderId="9" xfId="0" applyFont="1" applyFill="1" applyBorder="1" applyAlignment="1">
      <alignment horizontal="center" vertical="center" wrapText="1"/>
    </xf>
    <xf numFmtId="10" fontId="64" fillId="33" borderId="0" xfId="147" applyNumberFormat="1" applyFont="1" applyFill="1" applyAlignment="1">
      <alignment vertical="center"/>
    </xf>
    <xf numFmtId="0" fontId="71" fillId="33" borderId="0" xfId="0" applyFont="1" applyFill="1" applyBorder="1" applyAlignment="1">
      <alignment horizontal="center" vertical="center"/>
    </xf>
    <xf numFmtId="168" fontId="71" fillId="33" borderId="0" xfId="0" applyNumberFormat="1" applyFont="1" applyFill="1" applyBorder="1" applyAlignment="1">
      <alignment vertical="center" wrapText="1"/>
    </xf>
    <xf numFmtId="168" fontId="71" fillId="33" borderId="0" xfId="0" applyNumberFormat="1" applyFont="1" applyFill="1" applyBorder="1" applyAlignment="1">
      <alignment horizontal="center" vertical="center"/>
    </xf>
    <xf numFmtId="168" fontId="64" fillId="0" borderId="0" xfId="0" applyNumberFormat="1" applyFont="1" applyFill="1" applyAlignment="1">
      <alignment vertical="center"/>
    </xf>
    <xf numFmtId="168" fontId="64" fillId="33" borderId="0" xfId="0" applyNumberFormat="1" applyFont="1" applyFill="1" applyAlignment="1">
      <alignment horizontal="center" vertical="center"/>
    </xf>
    <xf numFmtId="0" fontId="71" fillId="33" borderId="9" xfId="0" applyFont="1" applyFill="1" applyBorder="1" applyAlignment="1">
      <alignment vertical="center"/>
    </xf>
    <xf numFmtId="0" fontId="64" fillId="33" borderId="9" xfId="0" applyFont="1" applyFill="1" applyBorder="1" applyAlignment="1">
      <alignment vertical="center"/>
    </xf>
    <xf numFmtId="0" fontId="64" fillId="33" borderId="0" xfId="0" applyFont="1" applyFill="1" applyBorder="1" applyAlignment="1">
      <alignment horizontal="center" vertical="center"/>
    </xf>
    <xf numFmtId="49" fontId="71" fillId="0" borderId="9" xfId="0" applyNumberFormat="1" applyFont="1" applyFill="1" applyBorder="1" applyAlignment="1">
      <alignment horizontal="center" vertical="center"/>
    </xf>
    <xf numFmtId="9" fontId="71" fillId="33" borderId="0" xfId="147" applyFont="1" applyFill="1" applyBorder="1" applyAlignment="1">
      <alignment horizontal="center" vertical="center"/>
    </xf>
    <xf numFmtId="168" fontId="64" fillId="33" borderId="0" xfId="0" applyNumberFormat="1" applyFont="1" applyFill="1" applyBorder="1" applyAlignment="1">
      <alignment horizontal="center" vertical="center"/>
    </xf>
    <xf numFmtId="168" fontId="64" fillId="0" borderId="0" xfId="0" applyNumberFormat="1" applyFont="1" applyFill="1" applyAlignment="1">
      <alignment horizontal="center" vertical="center"/>
    </xf>
    <xf numFmtId="168" fontId="71" fillId="0" borderId="0" xfId="0" applyNumberFormat="1" applyFont="1" applyFill="1" applyBorder="1" applyAlignment="1">
      <alignment vertical="center" wrapText="1"/>
    </xf>
    <xf numFmtId="168" fontId="71" fillId="0" borderId="0" xfId="0" applyNumberFormat="1" applyFont="1" applyFill="1" applyBorder="1" applyAlignment="1">
      <alignment horizontal="center" vertical="center"/>
    </xf>
    <xf numFmtId="0" fontId="71" fillId="0" borderId="9" xfId="0" applyFont="1" applyFill="1" applyBorder="1" applyAlignment="1">
      <alignment vertical="center"/>
    </xf>
    <xf numFmtId="0" fontId="64" fillId="0" borderId="9" xfId="0" applyFont="1" applyFill="1" applyBorder="1" applyAlignment="1">
      <alignment vertical="center"/>
    </xf>
    <xf numFmtId="0" fontId="64" fillId="0" borderId="9" xfId="0" applyFont="1" applyFill="1" applyBorder="1" applyAlignment="1">
      <alignment horizontal="center" vertical="center"/>
    </xf>
    <xf numFmtId="49" fontId="71" fillId="34" borderId="9" xfId="0" applyNumberFormat="1" applyFont="1" applyFill="1" applyBorder="1" applyAlignment="1">
      <alignment horizontal="center" vertical="center"/>
    </xf>
    <xf numFmtId="49" fontId="64" fillId="33" borderId="9" xfId="0" applyNumberFormat="1" applyFont="1" applyFill="1" applyBorder="1" applyAlignment="1">
      <alignment horizontal="center" vertical="center"/>
    </xf>
    <xf numFmtId="168" fontId="64" fillId="0" borderId="0" xfId="0" applyNumberFormat="1" applyFont="1" applyFill="1" applyBorder="1" applyAlignment="1">
      <alignment horizontal="center" vertical="center"/>
    </xf>
    <xf numFmtId="3" fontId="64" fillId="0" borderId="0" xfId="0" applyNumberFormat="1" applyFont="1" applyFill="1" applyBorder="1" applyAlignment="1">
      <alignment horizontal="right" vertical="center"/>
    </xf>
    <xf numFmtId="0" fontId="64" fillId="0" borderId="0" xfId="0" applyFont="1" applyFill="1" applyAlignment="1">
      <alignment horizontal="center"/>
    </xf>
    <xf numFmtId="0" fontId="64" fillId="0" borderId="0" xfId="0" applyFont="1" applyFill="1"/>
    <xf numFmtId="0" fontId="72" fillId="33" borderId="0" xfId="0" applyFont="1" applyFill="1" applyBorder="1" applyAlignment="1">
      <alignment vertical="center"/>
    </xf>
    <xf numFmtId="191" fontId="67" fillId="33" borderId="0" xfId="39" applyNumberFormat="1" applyFont="1" applyFill="1" applyBorder="1" applyAlignment="1">
      <alignment vertical="center"/>
    </xf>
    <xf numFmtId="0" fontId="67" fillId="33" borderId="0" xfId="0" applyFont="1" applyFill="1" applyAlignment="1">
      <alignment vertical="center"/>
    </xf>
    <xf numFmtId="0" fontId="73" fillId="0" borderId="0" xfId="0" applyFont="1" applyFill="1" applyBorder="1" applyAlignment="1"/>
    <xf numFmtId="0" fontId="68" fillId="33" borderId="20" xfId="0" applyFont="1" applyFill="1" applyBorder="1" applyAlignment="1">
      <alignment horizontal="center" vertical="center" wrapText="1"/>
    </xf>
    <xf numFmtId="0" fontId="66" fillId="33" borderId="9" xfId="0" applyFont="1" applyFill="1" applyBorder="1" applyAlignment="1">
      <alignment horizontal="center" vertical="center" wrapText="1"/>
    </xf>
    <xf numFmtId="191" fontId="66" fillId="33" borderId="0" xfId="39" applyNumberFormat="1" applyFont="1" applyFill="1" applyBorder="1" applyAlignment="1">
      <alignment vertical="center"/>
    </xf>
    <xf numFmtId="0" fontId="66" fillId="33" borderId="40" xfId="0" applyFont="1" applyFill="1" applyBorder="1" applyAlignment="1">
      <alignment horizontal="center" vertical="center"/>
    </xf>
    <xf numFmtId="0" fontId="68" fillId="33" borderId="9" xfId="0" applyFont="1" applyFill="1" applyBorder="1" applyAlignment="1">
      <alignment horizontal="center" vertical="center" wrapText="1"/>
    </xf>
    <xf numFmtId="0" fontId="68" fillId="33" borderId="41" xfId="0" applyFont="1" applyFill="1" applyBorder="1" applyAlignment="1">
      <alignment horizontal="center" vertical="center"/>
    </xf>
    <xf numFmtId="0" fontId="68" fillId="33" borderId="0" xfId="0" applyFont="1" applyFill="1" applyAlignment="1">
      <alignment horizontal="center" vertical="center" wrapText="1"/>
    </xf>
    <xf numFmtId="0" fontId="66" fillId="33" borderId="0" xfId="0" applyFont="1" applyFill="1" applyAlignment="1">
      <alignment vertical="center" wrapText="1"/>
    </xf>
    <xf numFmtId="49" fontId="68" fillId="33" borderId="42" xfId="0" applyNumberFormat="1" applyFont="1" applyFill="1" applyBorder="1" applyAlignment="1">
      <alignment horizontal="center" vertical="center"/>
    </xf>
    <xf numFmtId="0" fontId="66" fillId="33" borderId="42" xfId="117" applyFont="1" applyFill="1" applyBorder="1" applyAlignment="1">
      <alignment vertical="center" wrapText="1"/>
    </xf>
    <xf numFmtId="191" fontId="66" fillId="33" borderId="38" xfId="39" applyNumberFormat="1" applyFont="1" applyFill="1" applyBorder="1" applyAlignment="1">
      <alignment horizontal="center" vertical="center"/>
    </xf>
    <xf numFmtId="191" fontId="66" fillId="33" borderId="43" xfId="39" applyNumberFormat="1" applyFont="1" applyFill="1" applyBorder="1" applyAlignment="1">
      <alignment horizontal="center" vertical="center"/>
    </xf>
    <xf numFmtId="191" fontId="66" fillId="33" borderId="44" xfId="39" applyNumberFormat="1" applyFont="1" applyFill="1" applyBorder="1" applyAlignment="1">
      <alignment horizontal="center" vertical="center"/>
    </xf>
    <xf numFmtId="191" fontId="66" fillId="33" borderId="37" xfId="39" applyNumberFormat="1" applyFont="1" applyFill="1" applyBorder="1" applyAlignment="1">
      <alignment horizontal="center" vertical="center"/>
    </xf>
    <xf numFmtId="3" fontId="66" fillId="33" borderId="42" xfId="0" applyNumberFormat="1" applyFont="1" applyFill="1" applyBorder="1" applyAlignment="1">
      <alignment horizontal="center" vertical="center"/>
    </xf>
    <xf numFmtId="49" fontId="68" fillId="33" borderId="24" xfId="0" applyNumberFormat="1" applyFont="1" applyFill="1" applyBorder="1" applyAlignment="1">
      <alignment horizontal="center" vertical="center"/>
    </xf>
    <xf numFmtId="0" fontId="66" fillId="33" borderId="24" xfId="117" applyFont="1" applyFill="1" applyBorder="1" applyAlignment="1">
      <alignment vertical="center" wrapText="1"/>
    </xf>
    <xf numFmtId="191" fontId="66" fillId="33" borderId="26" xfId="39" applyNumberFormat="1" applyFont="1" applyFill="1" applyBorder="1" applyAlignment="1">
      <alignment horizontal="center" vertical="center"/>
    </xf>
    <xf numFmtId="191" fontId="66" fillId="33" borderId="45" xfId="39" applyNumberFormat="1" applyFont="1" applyFill="1" applyBorder="1" applyAlignment="1">
      <alignment horizontal="center" vertical="center"/>
    </xf>
    <xf numFmtId="191" fontId="66" fillId="33" borderId="25" xfId="39" applyNumberFormat="1" applyFont="1" applyFill="1" applyBorder="1" applyAlignment="1">
      <alignment horizontal="center" vertical="center"/>
    </xf>
    <xf numFmtId="3" fontId="66" fillId="33" borderId="24" xfId="0" applyNumberFormat="1" applyFont="1" applyFill="1" applyBorder="1" applyAlignment="1">
      <alignment horizontal="center" vertical="center"/>
    </xf>
    <xf numFmtId="0" fontId="68" fillId="33" borderId="24" xfId="117" applyFont="1" applyFill="1" applyBorder="1" applyAlignment="1">
      <alignment vertical="center" wrapText="1"/>
    </xf>
    <xf numFmtId="191" fontId="68" fillId="33" borderId="26" xfId="39" applyNumberFormat="1" applyFont="1" applyFill="1" applyBorder="1" applyAlignment="1">
      <alignment horizontal="center" vertical="center"/>
    </xf>
    <xf numFmtId="191" fontId="68" fillId="33" borderId="45" xfId="39" applyNumberFormat="1" applyFont="1" applyFill="1" applyBorder="1" applyAlignment="1">
      <alignment horizontal="center" vertical="center"/>
    </xf>
    <xf numFmtId="191" fontId="68" fillId="33" borderId="19" xfId="39" applyNumberFormat="1" applyFont="1" applyFill="1" applyBorder="1" applyAlignment="1">
      <alignment horizontal="center" vertical="center"/>
    </xf>
    <xf numFmtId="191" fontId="68" fillId="33" borderId="25" xfId="39" applyNumberFormat="1" applyFont="1" applyFill="1" applyBorder="1" applyAlignment="1">
      <alignment horizontal="center" vertical="center"/>
    </xf>
    <xf numFmtId="3" fontId="68" fillId="33" borderId="24" xfId="0" applyNumberFormat="1" applyFont="1" applyFill="1" applyBorder="1" applyAlignment="1">
      <alignment horizontal="center" vertical="center"/>
    </xf>
    <xf numFmtId="49" fontId="68" fillId="33" borderId="46" xfId="0" applyNumberFormat="1" applyFont="1" applyFill="1" applyBorder="1" applyAlignment="1">
      <alignment horizontal="center" vertical="center"/>
    </xf>
    <xf numFmtId="191" fontId="68" fillId="33" borderId="0" xfId="39" applyNumberFormat="1" applyFont="1" applyFill="1" applyAlignment="1">
      <alignment horizontal="center" vertical="center"/>
    </xf>
    <xf numFmtId="191" fontId="66" fillId="33" borderId="0" xfId="39" applyNumberFormat="1" applyFont="1" applyFill="1" applyAlignment="1">
      <alignment horizontal="center" vertical="center"/>
    </xf>
    <xf numFmtId="0" fontId="68" fillId="33" borderId="47" xfId="0" applyFont="1" applyFill="1" applyBorder="1" applyAlignment="1">
      <alignment horizontal="center" vertical="center" wrapText="1"/>
    </xf>
    <xf numFmtId="0" fontId="68" fillId="33" borderId="48" xfId="0" applyFont="1" applyFill="1" applyBorder="1" applyAlignment="1">
      <alignment horizontal="center" vertical="center"/>
    </xf>
    <xf numFmtId="0" fontId="66" fillId="33" borderId="29" xfId="117" applyFont="1" applyFill="1" applyBorder="1" applyAlignment="1">
      <alignment vertical="center" wrapText="1"/>
    </xf>
    <xf numFmtId="0" fontId="66" fillId="33" borderId="29" xfId="117" applyFont="1" applyFill="1" applyBorder="1" applyAlignment="1">
      <alignment horizontal="left" vertical="center" wrapText="1"/>
    </xf>
    <xf numFmtId="191" fontId="68" fillId="33" borderId="0" xfId="39" applyNumberFormat="1" applyFont="1" applyFill="1" applyAlignment="1">
      <alignment vertical="center"/>
    </xf>
    <xf numFmtId="169" fontId="66" fillId="33" borderId="0" xfId="39" applyNumberFormat="1" applyFont="1" applyFill="1" applyBorder="1" applyAlignment="1">
      <alignment vertical="center"/>
    </xf>
    <xf numFmtId="169" fontId="67" fillId="33" borderId="0" xfId="0" applyNumberFormat="1" applyFont="1" applyFill="1" applyBorder="1" applyAlignment="1">
      <alignment vertical="center"/>
    </xf>
    <xf numFmtId="0" fontId="68" fillId="33" borderId="0" xfId="0" applyFont="1" applyFill="1" applyBorder="1" applyAlignment="1"/>
    <xf numFmtId="0" fontId="66" fillId="33" borderId="25" xfId="117" applyFont="1" applyFill="1" applyBorder="1" applyAlignment="1">
      <alignment vertical="center" wrapText="1"/>
    </xf>
    <xf numFmtId="191" fontId="66" fillId="33" borderId="49" xfId="39" applyNumberFormat="1" applyFont="1" applyFill="1" applyBorder="1" applyAlignment="1">
      <alignment horizontal="center" vertical="center"/>
    </xf>
    <xf numFmtId="3" fontId="66" fillId="33" borderId="45" xfId="0" applyNumberFormat="1" applyFont="1" applyFill="1" applyBorder="1" applyAlignment="1">
      <alignment horizontal="center" vertical="center"/>
    </xf>
    <xf numFmtId="191" fontId="66" fillId="33" borderId="39" xfId="39" applyNumberFormat="1" applyFont="1" applyFill="1" applyBorder="1" applyAlignment="1">
      <alignment horizontal="center" vertical="center"/>
    </xf>
    <xf numFmtId="0" fontId="66" fillId="33" borderId="13" xfId="117" applyFont="1" applyFill="1" applyBorder="1" applyAlignment="1">
      <alignment vertical="center" wrapText="1"/>
    </xf>
    <xf numFmtId="191" fontId="68" fillId="33" borderId="20" xfId="39" applyNumberFormat="1" applyFont="1" applyFill="1" applyBorder="1" applyAlignment="1">
      <alignment horizontal="center" vertical="center"/>
    </xf>
    <xf numFmtId="3" fontId="68" fillId="33" borderId="45" xfId="0" applyNumberFormat="1" applyFont="1" applyFill="1" applyBorder="1" applyAlignment="1">
      <alignment horizontal="center" vertical="center"/>
    </xf>
    <xf numFmtId="49" fontId="68" fillId="33" borderId="50" xfId="0" applyNumberFormat="1" applyFont="1" applyFill="1" applyBorder="1" applyAlignment="1">
      <alignment horizontal="center" vertical="center"/>
    </xf>
    <xf numFmtId="191" fontId="66" fillId="33" borderId="21" xfId="39" applyNumberFormat="1" applyFont="1" applyFill="1" applyBorder="1" applyAlignment="1">
      <alignment horizontal="center" vertical="center"/>
    </xf>
    <xf numFmtId="191" fontId="66" fillId="33" borderId="23" xfId="39" applyNumberFormat="1" applyFont="1" applyFill="1" applyBorder="1" applyAlignment="1">
      <alignment horizontal="center" vertical="center"/>
    </xf>
    <xf numFmtId="3" fontId="68" fillId="33" borderId="51" xfId="0" applyNumberFormat="1" applyFont="1" applyFill="1" applyBorder="1" applyAlignment="1">
      <alignment horizontal="center" vertical="center"/>
    </xf>
    <xf numFmtId="49" fontId="68" fillId="33" borderId="0" xfId="0" applyNumberFormat="1" applyFont="1" applyFill="1" applyBorder="1" applyAlignment="1">
      <alignment horizontal="center" vertical="center"/>
    </xf>
    <xf numFmtId="0" fontId="68" fillId="33" borderId="0" xfId="117" applyFont="1" applyFill="1" applyBorder="1" applyAlignment="1">
      <alignment vertical="center" wrapText="1"/>
    </xf>
    <xf numFmtId="191" fontId="68" fillId="33" borderId="0" xfId="39" applyNumberFormat="1" applyFont="1" applyFill="1" applyBorder="1" applyAlignment="1">
      <alignment horizontal="center" vertical="center"/>
    </xf>
    <xf numFmtId="43" fontId="68" fillId="33" borderId="0" xfId="39" applyNumberFormat="1" applyFont="1" applyFill="1" applyBorder="1" applyAlignment="1">
      <alignment horizontal="center" vertical="center"/>
    </xf>
    <xf numFmtId="168" fontId="68" fillId="33" borderId="0" xfId="0" applyNumberFormat="1" applyFont="1" applyFill="1" applyAlignment="1">
      <alignment horizontal="center" vertical="center"/>
    </xf>
    <xf numFmtId="3" fontId="67" fillId="33" borderId="0" xfId="0" applyNumberFormat="1" applyFont="1" applyFill="1" applyBorder="1" applyAlignment="1">
      <alignment vertical="center"/>
    </xf>
    <xf numFmtId="3" fontId="66" fillId="33" borderId="36" xfId="0" applyNumberFormat="1" applyFont="1" applyFill="1" applyBorder="1" applyAlignment="1">
      <alignment horizontal="center" vertical="center"/>
    </xf>
    <xf numFmtId="49" fontId="68" fillId="33" borderId="26" xfId="0" applyNumberFormat="1" applyFont="1" applyFill="1" applyBorder="1" applyAlignment="1">
      <alignment horizontal="center" vertical="center"/>
    </xf>
    <xf numFmtId="49" fontId="68" fillId="33" borderId="52" xfId="0" applyNumberFormat="1" applyFont="1" applyFill="1" applyBorder="1" applyAlignment="1">
      <alignment horizontal="center" vertical="center"/>
    </xf>
    <xf numFmtId="49" fontId="68" fillId="33" borderId="40" xfId="0" applyNumberFormat="1" applyFont="1" applyFill="1" applyBorder="1" applyAlignment="1">
      <alignment horizontal="center" vertical="center"/>
    </xf>
    <xf numFmtId="0" fontId="66" fillId="33" borderId="0" xfId="117" applyFont="1" applyFill="1" applyBorder="1" applyAlignment="1">
      <alignment vertical="center" wrapText="1"/>
    </xf>
    <xf numFmtId="168" fontId="66" fillId="33" borderId="0" xfId="0" applyNumberFormat="1" applyFont="1" applyFill="1" applyAlignment="1">
      <alignment horizontal="center" vertical="center"/>
    </xf>
    <xf numFmtId="191" fontId="66" fillId="33" borderId="0" xfId="39" applyNumberFormat="1" applyFont="1" applyFill="1" applyBorder="1" applyAlignment="1">
      <alignment horizontal="center" vertical="center"/>
    </xf>
    <xf numFmtId="49" fontId="68" fillId="33" borderId="16" xfId="0" applyNumberFormat="1" applyFont="1" applyFill="1" applyBorder="1" applyAlignment="1">
      <alignment horizontal="center" vertical="center"/>
    </xf>
    <xf numFmtId="0" fontId="66" fillId="33" borderId="17" xfId="117" applyFont="1" applyFill="1" applyBorder="1" applyAlignment="1">
      <alignment horizontal="left" vertical="center" wrapText="1"/>
    </xf>
    <xf numFmtId="3" fontId="66" fillId="33" borderId="17" xfId="0" applyNumberFormat="1" applyFont="1" applyFill="1" applyBorder="1" applyAlignment="1">
      <alignment horizontal="center" vertical="center"/>
    </xf>
    <xf numFmtId="0" fontId="68" fillId="33" borderId="20" xfId="0" applyFont="1" applyFill="1" applyBorder="1" applyAlignment="1">
      <alignment horizontal="center" vertical="center"/>
    </xf>
    <xf numFmtId="0" fontId="66" fillId="33" borderId="9" xfId="117" applyFont="1" applyFill="1" applyBorder="1" applyAlignment="1">
      <alignment horizontal="left" vertical="center" wrapText="1"/>
    </xf>
    <xf numFmtId="0" fontId="68" fillId="33" borderId="21" xfId="0" applyFont="1" applyFill="1" applyBorder="1" applyAlignment="1">
      <alignment horizontal="center" vertical="center"/>
    </xf>
    <xf numFmtId="0" fontId="66" fillId="33" borderId="22" xfId="0" applyFont="1" applyFill="1" applyBorder="1" applyAlignment="1">
      <alignment horizontal="left" vertical="center"/>
    </xf>
    <xf numFmtId="0" fontId="66" fillId="33" borderId="22" xfId="0" applyFont="1" applyFill="1" applyBorder="1" applyAlignment="1">
      <alignment horizontal="center" vertical="center"/>
    </xf>
    <xf numFmtId="168" fontId="66" fillId="33" borderId="22" xfId="0" applyNumberFormat="1" applyFont="1" applyFill="1" applyBorder="1" applyAlignment="1">
      <alignment horizontal="center" vertical="center"/>
    </xf>
    <xf numFmtId="3" fontId="66" fillId="33" borderId="49" xfId="0" applyNumberFormat="1" applyFont="1" applyFill="1" applyBorder="1" applyAlignment="1">
      <alignment horizontal="center" vertical="center"/>
    </xf>
    <xf numFmtId="168" fontId="66" fillId="33" borderId="37" xfId="0" applyNumberFormat="1" applyFont="1" applyFill="1" applyBorder="1" applyAlignment="1">
      <alignment horizontal="center" vertical="center"/>
    </xf>
    <xf numFmtId="168" fontId="66" fillId="33" borderId="44" xfId="0" applyNumberFormat="1" applyFont="1" applyFill="1" applyBorder="1" applyAlignment="1">
      <alignment horizontal="center" vertical="center"/>
    </xf>
    <xf numFmtId="4" fontId="66" fillId="33" borderId="18" xfId="0" applyNumberFormat="1" applyFont="1" applyFill="1" applyBorder="1" applyAlignment="1">
      <alignment horizontal="center" vertical="center"/>
    </xf>
    <xf numFmtId="191" fontId="66" fillId="33" borderId="17" xfId="39" applyNumberFormat="1" applyFont="1" applyFill="1" applyBorder="1" applyAlignment="1">
      <alignment horizontal="center" vertical="center"/>
    </xf>
    <xf numFmtId="168" fontId="66" fillId="33" borderId="53" xfId="0" applyNumberFormat="1" applyFont="1" applyFill="1" applyBorder="1" applyAlignment="1">
      <alignment horizontal="center" vertical="center"/>
    </xf>
    <xf numFmtId="168" fontId="66" fillId="33" borderId="54" xfId="0" applyNumberFormat="1" applyFont="1" applyFill="1" applyBorder="1" applyAlignment="1">
      <alignment horizontal="center" vertical="center"/>
    </xf>
    <xf numFmtId="168" fontId="66" fillId="33" borderId="55" xfId="0" applyNumberFormat="1" applyFont="1" applyFill="1" applyBorder="1" applyAlignment="1">
      <alignment horizontal="center" vertical="center"/>
    </xf>
    <xf numFmtId="168" fontId="66" fillId="33" borderId="18" xfId="0" applyNumberFormat="1" applyFont="1" applyFill="1" applyBorder="1" applyAlignment="1">
      <alignment horizontal="center" vertical="center"/>
    </xf>
    <xf numFmtId="3" fontId="66" fillId="33" borderId="39" xfId="0" applyNumberFormat="1" applyFont="1" applyFill="1" applyBorder="1" applyAlignment="1">
      <alignment horizontal="center" vertical="center"/>
    </xf>
    <xf numFmtId="4" fontId="66" fillId="33" borderId="19" xfId="0" applyNumberFormat="1" applyFont="1" applyFill="1" applyBorder="1" applyAlignment="1">
      <alignment horizontal="center" vertical="center"/>
    </xf>
    <xf numFmtId="168" fontId="66" fillId="33" borderId="39" xfId="0" applyNumberFormat="1" applyFont="1" applyFill="1" applyBorder="1" applyAlignment="1">
      <alignment horizontal="center" vertical="center"/>
    </xf>
    <xf numFmtId="0" fontId="66" fillId="33" borderId="46" xfId="117" applyFont="1" applyFill="1" applyBorder="1" applyAlignment="1">
      <alignment vertical="center" wrapText="1"/>
    </xf>
    <xf numFmtId="0" fontId="66" fillId="33" borderId="56" xfId="117" applyFont="1" applyFill="1" applyBorder="1" applyAlignment="1">
      <alignment vertical="center" wrapText="1"/>
    </xf>
    <xf numFmtId="3" fontId="66" fillId="33" borderId="21" xfId="0" applyNumberFormat="1" applyFont="1" applyFill="1" applyBorder="1" applyAlignment="1">
      <alignment horizontal="center" vertical="center"/>
    </xf>
    <xf numFmtId="3" fontId="66" fillId="33" borderId="57" xfId="0" applyNumberFormat="1" applyFont="1" applyFill="1" applyBorder="1" applyAlignment="1">
      <alignment horizontal="center" vertical="center"/>
    </xf>
    <xf numFmtId="168" fontId="66" fillId="33" borderId="57" xfId="0" applyNumberFormat="1" applyFont="1" applyFill="1" applyBorder="1" applyAlignment="1">
      <alignment horizontal="center" vertical="center"/>
    </xf>
    <xf numFmtId="3" fontId="66" fillId="33" borderId="51" xfId="0" applyNumberFormat="1" applyFont="1" applyFill="1" applyBorder="1" applyAlignment="1">
      <alignment horizontal="center" vertical="center"/>
    </xf>
    <xf numFmtId="0" fontId="66" fillId="33" borderId="32" xfId="117" applyFont="1" applyFill="1" applyBorder="1" applyAlignment="1">
      <alignment vertical="center" wrapText="1"/>
    </xf>
    <xf numFmtId="167" fontId="66" fillId="33" borderId="0" xfId="39" applyNumberFormat="1" applyFont="1" applyFill="1" applyAlignment="1">
      <alignment vertical="center"/>
    </xf>
    <xf numFmtId="49" fontId="68" fillId="33" borderId="48" xfId="0" applyNumberFormat="1" applyFont="1" applyFill="1" applyBorder="1" applyAlignment="1">
      <alignment horizontal="center" vertical="center"/>
    </xf>
    <xf numFmtId="0" fontId="67" fillId="33" borderId="0" xfId="0" applyFont="1" applyFill="1" applyBorder="1" applyAlignment="1">
      <alignment vertical="center" wrapText="1"/>
    </xf>
    <xf numFmtId="0" fontId="68" fillId="33" borderId="26" xfId="0" applyFont="1" applyFill="1" applyBorder="1" applyAlignment="1">
      <alignment horizontal="center" vertical="center" wrapText="1"/>
    </xf>
    <xf numFmtId="0" fontId="66" fillId="33" borderId="9" xfId="117" applyFont="1" applyFill="1" applyBorder="1" applyAlignment="1">
      <alignment vertical="center" wrapText="1"/>
    </xf>
    <xf numFmtId="0" fontId="68" fillId="33" borderId="39" xfId="0" applyFont="1" applyFill="1" applyBorder="1" applyAlignment="1">
      <alignment horizontal="center" vertical="center" wrapText="1"/>
    </xf>
    <xf numFmtId="167" fontId="66" fillId="33" borderId="0" xfId="39" applyNumberFormat="1" applyFont="1" applyFill="1" applyBorder="1" applyAlignment="1">
      <alignment vertical="center"/>
    </xf>
    <xf numFmtId="49" fontId="68" fillId="33" borderId="58" xfId="0" applyNumberFormat="1" applyFont="1" applyFill="1" applyBorder="1" applyAlignment="1">
      <alignment horizontal="center" vertical="center"/>
    </xf>
    <xf numFmtId="0" fontId="66" fillId="33" borderId="59" xfId="117" applyFont="1" applyFill="1" applyBorder="1" applyAlignment="1">
      <alignment vertical="center" wrapText="1"/>
    </xf>
    <xf numFmtId="191" fontId="66" fillId="33" borderId="16" xfId="39" applyNumberFormat="1" applyFont="1" applyFill="1" applyBorder="1" applyAlignment="1">
      <alignment horizontal="center" vertical="center"/>
    </xf>
    <xf numFmtId="191" fontId="66" fillId="33" borderId="18" xfId="39" applyNumberFormat="1" applyFont="1" applyFill="1" applyBorder="1" applyAlignment="1">
      <alignment horizontal="center" vertical="center"/>
    </xf>
    <xf numFmtId="191" fontId="66" fillId="33" borderId="55" xfId="39" applyNumberFormat="1" applyFont="1" applyFill="1" applyBorder="1" applyAlignment="1">
      <alignment horizontal="center" vertical="center"/>
    </xf>
    <xf numFmtId="191" fontId="66" fillId="33" borderId="60" xfId="39" applyNumberFormat="1" applyFont="1" applyFill="1" applyBorder="1" applyAlignment="1">
      <alignment horizontal="center" vertical="center"/>
    </xf>
    <xf numFmtId="0" fontId="66" fillId="33" borderId="40" xfId="117" applyFont="1" applyFill="1" applyBorder="1" applyAlignment="1">
      <alignment vertical="center" wrapText="1"/>
    </xf>
    <xf numFmtId="0" fontId="66" fillId="33" borderId="46" xfId="143" applyFont="1" applyFill="1" applyBorder="1" applyAlignment="1">
      <alignment horizontal="left" vertical="center" wrapText="1"/>
    </xf>
    <xf numFmtId="191" fontId="66" fillId="33" borderId="57" xfId="39" applyNumberFormat="1" applyFont="1" applyFill="1" applyBorder="1" applyAlignment="1">
      <alignment horizontal="center" vertical="center"/>
    </xf>
    <xf numFmtId="191" fontId="66" fillId="33" borderId="51" xfId="39" applyNumberFormat="1" applyFont="1" applyFill="1" applyBorder="1" applyAlignment="1">
      <alignment horizontal="center" vertical="center"/>
    </xf>
    <xf numFmtId="0" fontId="66" fillId="33" borderId="0" xfId="143" applyFont="1" applyFill="1" applyBorder="1" applyAlignment="1">
      <alignment horizontal="left" vertical="center" wrapText="1"/>
    </xf>
    <xf numFmtId="0" fontId="66" fillId="33" borderId="59" xfId="0" applyFont="1" applyFill="1" applyBorder="1" applyAlignment="1">
      <alignment vertical="center" wrapText="1"/>
    </xf>
    <xf numFmtId="0" fontId="66" fillId="33" borderId="61" xfId="0" applyFont="1" applyFill="1" applyBorder="1" applyAlignment="1">
      <alignment horizontal="left" vertical="center"/>
    </xf>
    <xf numFmtId="3" fontId="66" fillId="33" borderId="60" xfId="0" applyNumberFormat="1" applyFont="1" applyFill="1" applyBorder="1" applyAlignment="1">
      <alignment horizontal="center" vertical="center" wrapText="1"/>
    </xf>
    <xf numFmtId="0" fontId="66" fillId="33" borderId="24" xfId="0" applyFont="1" applyFill="1" applyBorder="1" applyAlignment="1">
      <alignment vertical="center" wrapText="1"/>
    </xf>
    <xf numFmtId="0" fontId="66" fillId="33" borderId="25" xfId="0" applyFont="1" applyFill="1" applyBorder="1" applyAlignment="1">
      <alignment horizontal="left" vertical="center"/>
    </xf>
    <xf numFmtId="3" fontId="66" fillId="33" borderId="45" xfId="0" applyNumberFormat="1" applyFont="1" applyFill="1" applyBorder="1" applyAlignment="1">
      <alignment horizontal="center" vertical="center" wrapText="1"/>
    </xf>
    <xf numFmtId="49" fontId="74" fillId="0" borderId="9" xfId="0" applyNumberFormat="1" applyFont="1" applyBorder="1" applyAlignment="1">
      <alignment wrapText="1"/>
    </xf>
    <xf numFmtId="0" fontId="66" fillId="33" borderId="42" xfId="0" applyFont="1" applyFill="1" applyBorder="1" applyAlignment="1">
      <alignment vertical="center" wrapText="1"/>
    </xf>
    <xf numFmtId="0" fontId="66" fillId="33" borderId="13" xfId="0" applyFont="1" applyFill="1" applyBorder="1" applyAlignment="1">
      <alignment horizontal="left" vertical="center"/>
    </xf>
    <xf numFmtId="0" fontId="68" fillId="33" borderId="26" xfId="0" applyFont="1" applyFill="1" applyBorder="1" applyAlignment="1">
      <alignment horizontal="center" vertical="center"/>
    </xf>
    <xf numFmtId="0" fontId="66" fillId="33" borderId="26" xfId="0" applyFont="1" applyFill="1" applyBorder="1" applyAlignment="1">
      <alignment horizontal="center" vertical="center"/>
    </xf>
    <xf numFmtId="0" fontId="66" fillId="33" borderId="25" xfId="0" applyFont="1" applyFill="1" applyBorder="1" applyAlignment="1">
      <alignment horizontal="left" vertical="center" wrapText="1"/>
    </xf>
    <xf numFmtId="0" fontId="66" fillId="33" borderId="24" xfId="0" applyFont="1" applyFill="1" applyBorder="1" applyAlignment="1">
      <alignment horizontal="center" vertical="center"/>
    </xf>
    <xf numFmtId="0" fontId="66" fillId="33" borderId="45" xfId="0" applyFont="1" applyFill="1" applyBorder="1" applyAlignment="1">
      <alignment horizontal="left" vertical="center" wrapText="1"/>
    </xf>
    <xf numFmtId="0" fontId="66" fillId="33" borderId="62" xfId="0" applyFont="1" applyFill="1" applyBorder="1" applyAlignment="1">
      <alignment horizontal="center" vertical="center"/>
    </xf>
    <xf numFmtId="0" fontId="66" fillId="33" borderId="51" xfId="117" applyFont="1" applyFill="1" applyBorder="1" applyAlignment="1">
      <alignment vertical="center" wrapText="1"/>
    </xf>
    <xf numFmtId="0" fontId="66" fillId="33" borderId="46" xfId="0" applyFont="1" applyFill="1" applyBorder="1" applyAlignment="1">
      <alignment vertical="center" wrapText="1"/>
    </xf>
    <xf numFmtId="0" fontId="66" fillId="33" borderId="61" xfId="0" applyFont="1" applyFill="1" applyBorder="1" applyAlignment="1">
      <alignment horizontal="left" vertical="center" wrapText="1"/>
    </xf>
    <xf numFmtId="168" fontId="66" fillId="33" borderId="16" xfId="0" applyNumberFormat="1" applyFont="1" applyFill="1" applyBorder="1" applyAlignment="1">
      <alignment horizontal="center" vertical="center"/>
    </xf>
    <xf numFmtId="168" fontId="66" fillId="33" borderId="17" xfId="0" applyNumberFormat="1" applyFont="1" applyFill="1" applyBorder="1" applyAlignment="1">
      <alignment horizontal="center" vertical="center"/>
    </xf>
    <xf numFmtId="3" fontId="66" fillId="33" borderId="60" xfId="0" applyNumberFormat="1" applyFont="1" applyFill="1" applyBorder="1" applyAlignment="1">
      <alignment horizontal="center" vertical="center"/>
    </xf>
    <xf numFmtId="168" fontId="66" fillId="33" borderId="20" xfId="0" applyNumberFormat="1" applyFont="1" applyFill="1" applyBorder="1" applyAlignment="1">
      <alignment horizontal="center" vertical="center"/>
    </xf>
    <xf numFmtId="168" fontId="66" fillId="33" borderId="9" xfId="0" applyNumberFormat="1" applyFont="1" applyFill="1" applyBorder="1" applyAlignment="1">
      <alignment horizontal="center" vertical="center"/>
    </xf>
    <xf numFmtId="0" fontId="66" fillId="33" borderId="56" xfId="0" applyFont="1" applyFill="1" applyBorder="1" applyAlignment="1">
      <alignment horizontal="left" vertical="center" wrapText="1"/>
    </xf>
    <xf numFmtId="168" fontId="66" fillId="33" borderId="21" xfId="0" applyNumberFormat="1" applyFont="1" applyFill="1" applyBorder="1" applyAlignment="1">
      <alignment horizontal="center" vertical="center"/>
    </xf>
    <xf numFmtId="0" fontId="66" fillId="33" borderId="0" xfId="0" applyFont="1" applyFill="1" applyBorder="1" applyAlignment="1">
      <alignment vertical="center" wrapText="1"/>
    </xf>
    <xf numFmtId="0" fontId="66" fillId="0" borderId="0" xfId="0" applyFont="1"/>
    <xf numFmtId="0" fontId="66" fillId="33" borderId="29" xfId="0" applyFont="1" applyFill="1" applyBorder="1" applyAlignment="1">
      <alignment vertical="center" wrapText="1"/>
    </xf>
    <xf numFmtId="191" fontId="66" fillId="33" borderId="0" xfId="39" applyNumberFormat="1" applyFont="1" applyFill="1"/>
    <xf numFmtId="0" fontId="66" fillId="33" borderId="29" xfId="0" applyFont="1" applyFill="1" applyBorder="1" applyAlignment="1">
      <alignment horizontal="center" vertical="center" wrapText="1"/>
    </xf>
    <xf numFmtId="168" fontId="66" fillId="33" borderId="0" xfId="0" applyNumberFormat="1" applyFont="1" applyFill="1" applyAlignment="1">
      <alignment vertical="center"/>
    </xf>
    <xf numFmtId="0" fontId="1" fillId="33" borderId="0" xfId="0" applyFont="1" applyFill="1"/>
    <xf numFmtId="191" fontId="64" fillId="0" borderId="0" xfId="39" applyNumberFormat="1" applyFont="1" applyFill="1" applyAlignment="1">
      <alignment vertical="center"/>
    </xf>
    <xf numFmtId="191" fontId="68" fillId="33" borderId="0" xfId="39" applyNumberFormat="1" applyFont="1" applyFill="1" applyBorder="1" applyAlignment="1">
      <alignment horizontal="left" vertical="center"/>
    </xf>
    <xf numFmtId="3" fontId="64" fillId="0" borderId="0" xfId="0" applyNumberFormat="1" applyFont="1" applyFill="1" applyAlignment="1">
      <alignment horizontal="center"/>
    </xf>
    <xf numFmtId="4" fontId="66" fillId="33" borderId="23" xfId="0" applyNumberFormat="1" applyFont="1" applyFill="1" applyBorder="1" applyAlignment="1">
      <alignment horizontal="center" vertical="center"/>
    </xf>
    <xf numFmtId="168" fontId="64" fillId="0" borderId="9" xfId="0" applyNumberFormat="1" applyFont="1" applyFill="1" applyBorder="1" applyAlignment="1">
      <alignment horizontal="right" vertical="center"/>
    </xf>
    <xf numFmtId="168" fontId="71" fillId="33" borderId="0" xfId="0" applyNumberFormat="1" applyFont="1" applyFill="1" applyBorder="1" applyAlignment="1">
      <alignment horizontal="right" vertical="center"/>
    </xf>
    <xf numFmtId="0" fontId="54" fillId="33" borderId="9" xfId="0" applyFont="1" applyFill="1" applyBorder="1" applyAlignment="1">
      <alignment horizontal="center" vertical="center" wrapText="1"/>
    </xf>
    <xf numFmtId="0" fontId="1" fillId="33" borderId="0" xfId="0" applyFont="1" applyFill="1"/>
    <xf numFmtId="9" fontId="64" fillId="0" borderId="0" xfId="147" applyFont="1" applyFill="1" applyAlignment="1">
      <alignment vertical="center"/>
    </xf>
    <xf numFmtId="168" fontId="71" fillId="33" borderId="9" xfId="0" applyNumberFormat="1" applyFont="1" applyFill="1" applyBorder="1" applyAlignment="1">
      <alignment horizontal="right" vertical="center"/>
    </xf>
    <xf numFmtId="0" fontId="71" fillId="0" borderId="9" xfId="0" applyFont="1" applyFill="1" applyBorder="1" applyAlignment="1">
      <alignment horizontal="center" vertical="center"/>
    </xf>
    <xf numFmtId="0" fontId="71" fillId="33" borderId="9" xfId="0" applyFont="1" applyFill="1" applyBorder="1" applyAlignment="1">
      <alignment horizontal="center" vertical="center"/>
    </xf>
    <xf numFmtId="0" fontId="64" fillId="33" borderId="9" xfId="0" applyFont="1" applyFill="1" applyBorder="1" applyAlignment="1">
      <alignment horizontal="center" vertical="center"/>
    </xf>
    <xf numFmtId="0" fontId="68" fillId="33" borderId="0" xfId="0" applyFont="1" applyFill="1" applyBorder="1" applyAlignment="1">
      <alignment horizontal="center" vertical="center"/>
    </xf>
    <xf numFmtId="0" fontId="68" fillId="33" borderId="63" xfId="0" applyFont="1" applyFill="1" applyBorder="1" applyAlignment="1">
      <alignment horizontal="center" vertical="center"/>
    </xf>
    <xf numFmtId="0" fontId="68" fillId="33" borderId="64" xfId="0" applyFont="1" applyFill="1" applyBorder="1" applyAlignment="1">
      <alignment horizontal="center" vertical="center"/>
    </xf>
    <xf numFmtId="0" fontId="66" fillId="33" borderId="0" xfId="0" applyFont="1" applyFill="1" applyBorder="1" applyAlignment="1">
      <alignment horizontal="center" vertical="center"/>
    </xf>
    <xf numFmtId="191" fontId="1" fillId="33" borderId="20" xfId="39" applyNumberFormat="1" applyFont="1" applyFill="1" applyBorder="1" applyAlignment="1">
      <alignment horizontal="center" vertical="center"/>
    </xf>
    <xf numFmtId="191" fontId="1" fillId="33" borderId="39" xfId="39" applyNumberFormat="1" applyFont="1" applyFill="1" applyBorder="1" applyAlignment="1">
      <alignment horizontal="center" vertical="center"/>
    </xf>
    <xf numFmtId="191" fontId="1" fillId="33" borderId="57" xfId="39" applyNumberFormat="1" applyFont="1" applyFill="1" applyBorder="1" applyAlignment="1">
      <alignment horizontal="center" vertical="center"/>
    </xf>
    <xf numFmtId="49" fontId="1" fillId="33" borderId="40" xfId="0" applyNumberFormat="1" applyFont="1" applyFill="1" applyBorder="1" applyAlignment="1">
      <alignment horizontal="center" vertical="center"/>
    </xf>
    <xf numFmtId="191" fontId="1" fillId="33" borderId="65" xfId="39" applyNumberFormat="1" applyFont="1" applyFill="1" applyBorder="1" applyAlignment="1">
      <alignment horizontal="center" vertical="center"/>
    </xf>
    <xf numFmtId="191" fontId="1" fillId="33" borderId="27" xfId="39" applyNumberFormat="1" applyFont="1" applyFill="1" applyBorder="1" applyAlignment="1">
      <alignment horizontal="center" vertical="center"/>
    </xf>
    <xf numFmtId="191" fontId="66" fillId="33" borderId="66" xfId="39" applyNumberFormat="1" applyFont="1" applyFill="1" applyBorder="1" applyAlignment="1">
      <alignment horizontal="center" vertical="center"/>
    </xf>
    <xf numFmtId="191" fontId="66" fillId="33" borderId="67" xfId="39" applyNumberFormat="1" applyFont="1" applyFill="1" applyBorder="1" applyAlignment="1">
      <alignment horizontal="center" vertical="center"/>
    </xf>
    <xf numFmtId="3" fontId="68" fillId="33" borderId="68" xfId="0" applyNumberFormat="1" applyFont="1" applyFill="1" applyBorder="1" applyAlignment="1">
      <alignment horizontal="center" vertical="center"/>
    </xf>
    <xf numFmtId="49" fontId="68" fillId="33" borderId="9" xfId="0" applyNumberFormat="1" applyFont="1" applyFill="1" applyBorder="1" applyAlignment="1">
      <alignment horizontal="center" vertical="center"/>
    </xf>
    <xf numFmtId="3" fontId="68" fillId="33" borderId="9" xfId="0" applyNumberFormat="1" applyFont="1" applyFill="1" applyBorder="1" applyAlignment="1">
      <alignment horizontal="center" vertical="center"/>
    </xf>
    <xf numFmtId="49" fontId="66" fillId="33" borderId="9" xfId="0" applyNumberFormat="1" applyFont="1" applyFill="1" applyBorder="1" applyAlignment="1">
      <alignment horizontal="center" vertical="center"/>
    </xf>
    <xf numFmtId="3" fontId="1" fillId="33" borderId="9" xfId="0" applyNumberFormat="1" applyFont="1" applyFill="1" applyBorder="1" applyAlignment="1">
      <alignment horizontal="center" vertical="center"/>
    </xf>
    <xf numFmtId="0" fontId="74" fillId="0" borderId="9" xfId="134" applyFont="1" applyBorder="1" applyAlignment="1">
      <alignment wrapText="1"/>
    </xf>
    <xf numFmtId="0" fontId="1" fillId="33" borderId="43" xfId="0" applyFont="1" applyFill="1" applyBorder="1" applyAlignment="1">
      <alignment horizontal="center" vertical="center"/>
    </xf>
    <xf numFmtId="0" fontId="54" fillId="33" borderId="37" xfId="0" applyFont="1" applyFill="1" applyBorder="1" applyAlignment="1">
      <alignment horizontal="center" vertical="center"/>
    </xf>
    <xf numFmtId="0" fontId="57" fillId="33" borderId="9" xfId="0" applyFont="1" applyFill="1" applyBorder="1" applyAlignment="1">
      <alignment horizontal="center" vertical="center" wrapText="1"/>
    </xf>
    <xf numFmtId="9" fontId="1" fillId="33" borderId="9" xfId="0" applyNumberFormat="1" applyFont="1" applyFill="1" applyBorder="1" applyAlignment="1">
      <alignment horizontal="center" vertical="center" wrapText="1"/>
    </xf>
    <xf numFmtId="0" fontId="1" fillId="33" borderId="9" xfId="0" applyFont="1" applyFill="1" applyBorder="1" applyAlignment="1">
      <alignment vertical="center"/>
    </xf>
    <xf numFmtId="0" fontId="54" fillId="33" borderId="9" xfId="0" applyFont="1" applyFill="1" applyBorder="1" applyAlignment="1">
      <alignment vertical="center"/>
    </xf>
    <xf numFmtId="0" fontId="68" fillId="33" borderId="9" xfId="0" applyFont="1" applyFill="1" applyBorder="1" applyAlignment="1">
      <alignment vertical="center"/>
    </xf>
    <xf numFmtId="49" fontId="66" fillId="33" borderId="20" xfId="0" applyNumberFormat="1" applyFont="1" applyFill="1" applyBorder="1" applyAlignment="1">
      <alignment horizontal="center" vertical="center"/>
    </xf>
    <xf numFmtId="3" fontId="66" fillId="33" borderId="19" xfId="0" applyNumberFormat="1" applyFont="1" applyFill="1" applyBorder="1" applyAlignment="1">
      <alignment horizontal="center" vertical="center"/>
    </xf>
    <xf numFmtId="49" fontId="68" fillId="33" borderId="20" xfId="0" applyNumberFormat="1" applyFont="1" applyFill="1" applyBorder="1" applyAlignment="1">
      <alignment horizontal="center" vertical="center"/>
    </xf>
    <xf numFmtId="49" fontId="68" fillId="33" borderId="21" xfId="0" applyNumberFormat="1" applyFont="1" applyFill="1" applyBorder="1" applyAlignment="1">
      <alignment horizontal="center" vertical="center"/>
    </xf>
    <xf numFmtId="3" fontId="68" fillId="33" borderId="22" xfId="0" applyNumberFormat="1" applyFont="1" applyFill="1" applyBorder="1" applyAlignment="1">
      <alignment horizontal="center" vertical="center"/>
    </xf>
    <xf numFmtId="3" fontId="66" fillId="33" borderId="22" xfId="0" applyNumberFormat="1" applyFont="1" applyFill="1" applyBorder="1" applyAlignment="1">
      <alignment horizontal="center" vertical="center"/>
    </xf>
    <xf numFmtId="191" fontId="68" fillId="33" borderId="22" xfId="39" applyNumberFormat="1" applyFont="1" applyFill="1" applyBorder="1" applyAlignment="1">
      <alignment horizontal="center" vertical="center"/>
    </xf>
    <xf numFmtId="3" fontId="66" fillId="33" borderId="23" xfId="0" applyNumberFormat="1" applyFont="1" applyFill="1" applyBorder="1" applyAlignment="1">
      <alignment horizontal="center" vertical="center"/>
    </xf>
    <xf numFmtId="0" fontId="66" fillId="33" borderId="38" xfId="117" applyFont="1" applyFill="1" applyBorder="1" applyAlignment="1">
      <alignment vertical="center" wrapText="1"/>
    </xf>
    <xf numFmtId="0" fontId="66" fillId="33" borderId="26" xfId="117" applyFont="1" applyFill="1" applyBorder="1" applyAlignment="1">
      <alignment vertical="center" wrapText="1"/>
    </xf>
    <xf numFmtId="0" fontId="74" fillId="0" borderId="30" xfId="134" applyFont="1" applyBorder="1" applyAlignment="1">
      <alignment wrapText="1"/>
    </xf>
    <xf numFmtId="0" fontId="66" fillId="33" borderId="35" xfId="117" applyFont="1" applyFill="1" applyBorder="1" applyAlignment="1">
      <alignment vertical="center" wrapText="1"/>
    </xf>
    <xf numFmtId="3" fontId="66" fillId="33" borderId="39" xfId="0" applyNumberFormat="1" applyFont="1" applyFill="1" applyBorder="1" applyAlignment="1">
      <alignment horizontal="center" vertical="center" wrapText="1"/>
    </xf>
    <xf numFmtId="3" fontId="66" fillId="33" borderId="57" xfId="0" applyNumberFormat="1" applyFont="1" applyFill="1" applyBorder="1" applyAlignment="1">
      <alignment horizontal="center" vertical="center" wrapText="1"/>
    </xf>
    <xf numFmtId="0" fontId="66" fillId="33" borderId="42" xfId="117" applyFont="1" applyFill="1" applyBorder="1" applyAlignment="1">
      <alignment horizontal="center" vertical="center" wrapText="1"/>
    </xf>
    <xf numFmtId="0" fontId="66" fillId="33" borderId="24" xfId="117" applyFont="1" applyFill="1" applyBorder="1" applyAlignment="1">
      <alignment horizontal="center" vertical="center" wrapText="1"/>
    </xf>
    <xf numFmtId="0" fontId="68" fillId="33" borderId="39" xfId="0" applyFont="1" applyFill="1" applyBorder="1" applyAlignment="1">
      <alignment vertical="center"/>
    </xf>
    <xf numFmtId="0" fontId="68" fillId="33" borderId="20" xfId="0" applyFont="1" applyFill="1" applyBorder="1" applyAlignment="1">
      <alignment vertical="center"/>
    </xf>
    <xf numFmtId="0" fontId="68" fillId="33" borderId="19" xfId="0" applyFont="1" applyFill="1" applyBorder="1" applyAlignment="1">
      <alignment vertical="center"/>
    </xf>
    <xf numFmtId="0" fontId="68" fillId="33" borderId="30" xfId="0" applyFont="1" applyFill="1" applyBorder="1" applyAlignment="1">
      <alignment vertical="center"/>
    </xf>
    <xf numFmtId="191" fontId="66" fillId="33" borderId="69" xfId="39" applyNumberFormat="1" applyFont="1" applyFill="1" applyBorder="1" applyAlignment="1">
      <alignment horizontal="center" vertical="center"/>
    </xf>
    <xf numFmtId="191" fontId="66" fillId="33" borderId="15" xfId="39" applyNumberFormat="1" applyFont="1" applyFill="1" applyBorder="1" applyAlignment="1">
      <alignment horizontal="center" vertical="center"/>
    </xf>
    <xf numFmtId="191" fontId="66" fillId="33" borderId="13" xfId="39" applyNumberFormat="1" applyFont="1" applyFill="1" applyBorder="1" applyAlignment="1">
      <alignment horizontal="center" vertical="center"/>
    </xf>
    <xf numFmtId="49" fontId="66" fillId="33" borderId="24" xfId="0" applyNumberFormat="1" applyFont="1" applyFill="1" applyBorder="1" applyAlignment="1">
      <alignment horizontal="center" vertical="center"/>
    </xf>
    <xf numFmtId="191" fontId="66" fillId="33" borderId="30" xfId="39" applyNumberFormat="1" applyFont="1" applyFill="1" applyBorder="1" applyAlignment="1">
      <alignment vertical="center"/>
    </xf>
    <xf numFmtId="49" fontId="66" fillId="33" borderId="46" xfId="0" applyNumberFormat="1" applyFont="1" applyFill="1" applyBorder="1" applyAlignment="1">
      <alignment horizontal="center" vertical="center"/>
    </xf>
    <xf numFmtId="3" fontId="66" fillId="33" borderId="52" xfId="0" applyNumberFormat="1" applyFont="1" applyFill="1" applyBorder="1" applyAlignment="1">
      <alignment horizontal="center" vertical="center"/>
    </xf>
    <xf numFmtId="168" fontId="66" fillId="33" borderId="51" xfId="0" applyNumberFormat="1" applyFont="1" applyFill="1" applyBorder="1" applyAlignment="1">
      <alignment horizontal="center" vertical="center"/>
    </xf>
    <xf numFmtId="191" fontId="66" fillId="33" borderId="56" xfId="39" applyNumberFormat="1" applyFont="1" applyFill="1" applyBorder="1" applyAlignment="1">
      <alignment horizontal="center" vertical="center"/>
    </xf>
    <xf numFmtId="191" fontId="66" fillId="33" borderId="62" xfId="39" applyNumberFormat="1" applyFont="1" applyFill="1" applyBorder="1" applyAlignment="1">
      <alignment horizontal="center" vertical="center"/>
    </xf>
    <xf numFmtId="191" fontId="66" fillId="33" borderId="70" xfId="39" applyNumberFormat="1" applyFont="1" applyFill="1" applyBorder="1" applyAlignment="1">
      <alignment horizontal="center" vertical="center"/>
    </xf>
    <xf numFmtId="191" fontId="66" fillId="33" borderId="34" xfId="39" applyNumberFormat="1" applyFont="1" applyFill="1" applyBorder="1" applyAlignment="1">
      <alignment horizontal="center" vertical="center"/>
    </xf>
    <xf numFmtId="3" fontId="66" fillId="33" borderId="46" xfId="0" applyNumberFormat="1" applyFont="1" applyFill="1" applyBorder="1" applyAlignment="1">
      <alignment horizontal="center" vertical="center"/>
    </xf>
    <xf numFmtId="191" fontId="66" fillId="33" borderId="20" xfId="39" applyNumberFormat="1" applyFont="1" applyFill="1" applyBorder="1" applyAlignment="1">
      <alignment horizontal="center" vertical="center" wrapText="1"/>
    </xf>
    <xf numFmtId="49" fontId="66" fillId="33" borderId="26" xfId="0" applyNumberFormat="1" applyFont="1" applyFill="1" applyBorder="1" applyAlignment="1">
      <alignment horizontal="center" vertical="center"/>
    </xf>
    <xf numFmtId="49" fontId="66" fillId="33" borderId="40" xfId="0" applyNumberFormat="1" applyFont="1" applyFill="1" applyBorder="1" applyAlignment="1">
      <alignment horizontal="center" vertical="center"/>
    </xf>
    <xf numFmtId="0" fontId="66" fillId="33" borderId="50" xfId="117" applyFont="1" applyFill="1" applyBorder="1" applyAlignment="1">
      <alignment horizontal="center" vertical="center" wrapText="1"/>
    </xf>
    <xf numFmtId="191" fontId="66" fillId="33" borderId="65" xfId="39" applyNumberFormat="1" applyFont="1" applyFill="1" applyBorder="1" applyAlignment="1">
      <alignment horizontal="center" vertical="center" wrapText="1"/>
    </xf>
    <xf numFmtId="191" fontId="66" fillId="33" borderId="71" xfId="39" applyNumberFormat="1" applyFont="1" applyFill="1" applyBorder="1" applyAlignment="1">
      <alignment horizontal="center" vertical="center"/>
    </xf>
    <xf numFmtId="191" fontId="66" fillId="33" borderId="31" xfId="39" applyNumberFormat="1" applyFont="1" applyFill="1" applyBorder="1" applyAlignment="1">
      <alignment horizontal="center" vertical="center"/>
    </xf>
    <xf numFmtId="191" fontId="66" fillId="33" borderId="27" xfId="39" applyNumberFormat="1" applyFont="1" applyFill="1" applyBorder="1" applyAlignment="1">
      <alignment horizontal="center" vertical="center"/>
    </xf>
    <xf numFmtId="191" fontId="66" fillId="33" borderId="28" xfId="39" applyNumberFormat="1" applyFont="1" applyFill="1" applyBorder="1" applyAlignment="1">
      <alignment horizontal="center" vertical="center"/>
    </xf>
    <xf numFmtId="191" fontId="66" fillId="33" borderId="65" xfId="39" applyNumberFormat="1" applyFont="1" applyFill="1" applyBorder="1" applyAlignment="1">
      <alignment horizontal="center" vertical="center"/>
    </xf>
    <xf numFmtId="3" fontId="66" fillId="33" borderId="43" xfId="0" applyNumberFormat="1" applyFont="1" applyFill="1" applyBorder="1" applyAlignment="1">
      <alignment horizontal="center" vertical="center"/>
    </xf>
    <xf numFmtId="3" fontId="66" fillId="33" borderId="69" xfId="0" applyNumberFormat="1" applyFont="1" applyFill="1" applyBorder="1" applyAlignment="1">
      <alignment horizontal="center" vertical="center"/>
    </xf>
    <xf numFmtId="191" fontId="66" fillId="33" borderId="54" xfId="39" applyNumberFormat="1" applyFont="1" applyFill="1" applyBorder="1" applyAlignment="1">
      <alignment horizontal="center" vertical="center"/>
    </xf>
    <xf numFmtId="191" fontId="66" fillId="33" borderId="39" xfId="39" applyNumberFormat="1" applyFont="1" applyFill="1" applyBorder="1" applyAlignment="1">
      <alignment horizontal="center" vertical="center" wrapText="1" shrinkToFit="1"/>
    </xf>
    <xf numFmtId="0" fontId="66" fillId="33" borderId="39" xfId="39" applyNumberFormat="1" applyFont="1" applyFill="1" applyBorder="1" applyAlignment="1">
      <alignment horizontal="center" vertical="center" wrapText="1" shrinkToFit="1"/>
    </xf>
    <xf numFmtId="3" fontId="66" fillId="33" borderId="16" xfId="0" applyNumberFormat="1" applyFont="1" applyFill="1" applyBorder="1" applyAlignment="1">
      <alignment horizontal="center" vertical="center"/>
    </xf>
    <xf numFmtId="3" fontId="66" fillId="33" borderId="54" xfId="0" applyNumberFormat="1" applyFont="1" applyFill="1" applyBorder="1" applyAlignment="1">
      <alignment horizontal="center" vertical="center"/>
    </xf>
    <xf numFmtId="3" fontId="64" fillId="33" borderId="9" xfId="0" applyNumberFormat="1" applyFont="1" applyFill="1" applyBorder="1" applyAlignment="1">
      <alignment horizontal="right" vertical="center"/>
    </xf>
    <xf numFmtId="0" fontId="75" fillId="0" borderId="13" xfId="120" applyFont="1" applyBorder="1" applyAlignment="1">
      <alignment horizontal="center" vertical="center" wrapText="1"/>
    </xf>
    <xf numFmtId="0" fontId="75" fillId="0" borderId="13" xfId="120" applyFont="1" applyBorder="1" applyAlignment="1">
      <alignment vertical="center" wrapText="1"/>
    </xf>
    <xf numFmtId="0" fontId="76" fillId="0" borderId="0" xfId="120" applyFont="1" applyAlignment="1">
      <alignment wrapText="1"/>
    </xf>
    <xf numFmtId="0" fontId="76" fillId="0" borderId="0" xfId="120" applyFont="1"/>
    <xf numFmtId="0" fontId="77" fillId="0" borderId="0" xfId="120" applyFont="1" applyAlignment="1">
      <alignment vertical="center"/>
    </xf>
    <xf numFmtId="191" fontId="76" fillId="0" borderId="0" xfId="39" applyNumberFormat="1" applyFont="1"/>
    <xf numFmtId="191" fontId="78" fillId="0" borderId="13" xfId="39" applyNumberFormat="1" applyFont="1" applyBorder="1" applyAlignment="1">
      <alignment horizontal="center" vertical="center" wrapText="1"/>
    </xf>
    <xf numFmtId="0" fontId="68" fillId="35" borderId="9" xfId="120" applyFont="1" applyFill="1" applyBorder="1" applyAlignment="1">
      <alignment horizontal="center" vertical="center" wrapText="1"/>
    </xf>
    <xf numFmtId="191" fontId="68" fillId="35" borderId="9" xfId="39" applyNumberFormat="1" applyFont="1" applyFill="1" applyBorder="1" applyAlignment="1">
      <alignment horizontal="center" vertical="center" wrapText="1"/>
    </xf>
    <xf numFmtId="49" fontId="66" fillId="35" borderId="9" xfId="120" applyNumberFormat="1" applyFont="1" applyFill="1" applyBorder="1"/>
    <xf numFmtId="49" fontId="68" fillId="35" borderId="9" xfId="120" applyNumberFormat="1" applyFont="1" applyFill="1" applyBorder="1" applyAlignment="1">
      <alignment horizontal="center"/>
    </xf>
    <xf numFmtId="49" fontId="66" fillId="35" borderId="71" xfId="120" applyNumberFormat="1" applyFont="1" applyFill="1" applyBorder="1" applyAlignment="1">
      <alignment horizontal="center"/>
    </xf>
    <xf numFmtId="0" fontId="68" fillId="35" borderId="9" xfId="120" applyFont="1" applyFill="1" applyBorder="1" applyAlignment="1">
      <alignment horizontal="center" vertical="center"/>
    </xf>
    <xf numFmtId="0" fontId="66" fillId="35" borderId="71" xfId="120" applyFont="1" applyFill="1" applyBorder="1" applyAlignment="1">
      <alignment horizontal="center" wrapText="1"/>
    </xf>
    <xf numFmtId="191" fontId="68" fillId="35" borderId="71" xfId="39" applyNumberFormat="1" applyFont="1" applyFill="1" applyBorder="1" applyAlignment="1">
      <alignment horizontal="center"/>
    </xf>
    <xf numFmtId="191" fontId="68" fillId="35" borderId="9" xfId="39" applyNumberFormat="1" applyFont="1" applyFill="1" applyBorder="1" applyAlignment="1">
      <alignment horizontal="center" vertical="center"/>
    </xf>
    <xf numFmtId="49" fontId="66" fillId="36" borderId="9" xfId="120" applyNumberFormat="1" applyFont="1" applyFill="1" applyBorder="1"/>
    <xf numFmtId="49" fontId="68" fillId="36" borderId="9" xfId="120" applyNumberFormat="1" applyFont="1" applyFill="1" applyBorder="1"/>
    <xf numFmtId="49" fontId="66" fillId="36" borderId="9" xfId="120" applyNumberFormat="1" applyFont="1" applyFill="1" applyBorder="1" applyAlignment="1">
      <alignment horizontal="center"/>
    </xf>
    <xf numFmtId="0" fontId="68" fillId="36" borderId="9" xfId="120" applyFont="1" applyFill="1" applyBorder="1" applyAlignment="1">
      <alignment horizontal="center" vertical="center" wrapText="1"/>
    </xf>
    <xf numFmtId="49" fontId="68" fillId="36" borderId="9" xfId="120" applyNumberFormat="1" applyFont="1" applyFill="1" applyBorder="1" applyAlignment="1">
      <alignment horizontal="center"/>
    </xf>
    <xf numFmtId="0" fontId="66" fillId="36" borderId="9" xfId="120" applyFont="1" applyFill="1" applyBorder="1" applyAlignment="1">
      <alignment horizontal="center" wrapText="1"/>
    </xf>
    <xf numFmtId="191" fontId="68" fillId="36" borderId="9" xfId="39" applyNumberFormat="1" applyFont="1" applyFill="1" applyBorder="1" applyAlignment="1">
      <alignment horizontal="center"/>
    </xf>
    <xf numFmtId="191" fontId="68" fillId="36" borderId="9" xfId="39" applyNumberFormat="1" applyFont="1" applyFill="1" applyBorder="1" applyAlignment="1">
      <alignment horizontal="center" vertical="center"/>
    </xf>
    <xf numFmtId="49" fontId="66" fillId="0" borderId="9" xfId="120" applyNumberFormat="1" applyFont="1" applyBorder="1"/>
    <xf numFmtId="49" fontId="66" fillId="0" borderId="43" xfId="120" applyNumberFormat="1" applyFont="1" applyBorder="1"/>
    <xf numFmtId="0" fontId="66" fillId="0" borderId="43" xfId="120" applyFont="1" applyBorder="1" applyAlignment="1">
      <alignment wrapText="1"/>
    </xf>
    <xf numFmtId="191" fontId="66" fillId="0" borderId="43" xfId="39" applyNumberFormat="1" applyFont="1" applyBorder="1"/>
    <xf numFmtId="191" fontId="66" fillId="0" borderId="9" xfId="39" applyNumberFormat="1" applyFont="1" applyBorder="1"/>
    <xf numFmtId="191" fontId="66" fillId="0" borderId="9" xfId="39" applyNumberFormat="1" applyFont="1" applyBorder="1" applyAlignment="1">
      <alignment horizontal="center" vertical="center" wrapText="1"/>
    </xf>
    <xf numFmtId="0" fontId="68" fillId="36" borderId="9" xfId="120" applyFont="1" applyFill="1" applyBorder="1" applyAlignment="1">
      <alignment horizontal="center" wrapText="1"/>
    </xf>
    <xf numFmtId="0" fontId="66" fillId="36" borderId="9" xfId="120" applyFont="1" applyFill="1" applyBorder="1" applyAlignment="1">
      <alignment wrapText="1"/>
    </xf>
    <xf numFmtId="191" fontId="68" fillId="36" borderId="9" xfId="39" applyNumberFormat="1" applyFont="1" applyFill="1" applyBorder="1"/>
    <xf numFmtId="0" fontId="66" fillId="0" borderId="9" xfId="120" applyFont="1" applyBorder="1" applyAlignment="1">
      <alignment wrapText="1"/>
    </xf>
    <xf numFmtId="49" fontId="66" fillId="0" borderId="71" xfId="120" applyNumberFormat="1" applyFont="1" applyBorder="1"/>
    <xf numFmtId="49" fontId="68" fillId="0" borderId="9" xfId="120" applyNumberFormat="1" applyFont="1" applyBorder="1" applyAlignment="1">
      <alignment horizontal="center"/>
    </xf>
    <xf numFmtId="0" fontId="1" fillId="0" borderId="0" xfId="0" applyFont="1"/>
    <xf numFmtId="191" fontId="66" fillId="0" borderId="66" xfId="39" applyNumberFormat="1" applyFont="1" applyBorder="1"/>
    <xf numFmtId="191" fontId="1" fillId="0" borderId="0" xfId="39" applyNumberFormat="1" applyFont="1"/>
    <xf numFmtId="0" fontId="1" fillId="0" borderId="0" xfId="0" applyFont="1" applyAlignment="1">
      <alignment horizontal="center"/>
    </xf>
    <xf numFmtId="0" fontId="68" fillId="35" borderId="30" xfId="120" applyFont="1" applyFill="1" applyBorder="1" applyAlignment="1">
      <alignment horizontal="center" vertical="center" wrapText="1"/>
    </xf>
    <xf numFmtId="49" fontId="66" fillId="37" borderId="9" xfId="134" applyNumberFormat="1" applyFont="1" applyFill="1" applyBorder="1"/>
    <xf numFmtId="49" fontId="68" fillId="37" borderId="9" xfId="134" applyNumberFormat="1" applyFont="1" applyFill="1" applyBorder="1" applyAlignment="1">
      <alignment horizontal="center"/>
    </xf>
    <xf numFmtId="0" fontId="68" fillId="37" borderId="9" xfId="134" applyFont="1" applyFill="1" applyBorder="1" applyAlignment="1">
      <alignment horizontal="center" wrapText="1"/>
    </xf>
    <xf numFmtId="0" fontId="66" fillId="37" borderId="9" xfId="134" applyFont="1" applyFill="1" applyBorder="1" applyAlignment="1">
      <alignment wrapText="1"/>
    </xf>
    <xf numFmtId="169" fontId="68" fillId="37" borderId="30" xfId="42" applyNumberFormat="1" applyFont="1" applyFill="1" applyBorder="1" applyAlignment="1">
      <alignment horizontal="center"/>
    </xf>
    <xf numFmtId="49" fontId="66" fillId="36" borderId="9" xfId="134" applyNumberFormat="1" applyFont="1" applyFill="1" applyBorder="1"/>
    <xf numFmtId="49" fontId="68" fillId="36" borderId="9" xfId="134" applyNumberFormat="1" applyFont="1" applyFill="1" applyBorder="1" applyAlignment="1">
      <alignment horizontal="center"/>
    </xf>
    <xf numFmtId="0" fontId="68" fillId="36" borderId="9" xfId="134" applyFont="1" applyFill="1" applyBorder="1" applyAlignment="1">
      <alignment horizontal="center" wrapText="1"/>
    </xf>
    <xf numFmtId="0" fontId="66" fillId="36" borderId="9" xfId="134" applyFont="1" applyFill="1" applyBorder="1" applyAlignment="1">
      <alignment wrapText="1"/>
    </xf>
    <xf numFmtId="169" fontId="68" fillId="36" borderId="9" xfId="42" applyNumberFormat="1" applyFont="1" applyFill="1" applyBorder="1" applyAlignment="1">
      <alignment horizontal="center"/>
    </xf>
    <xf numFmtId="49" fontId="66" fillId="33" borderId="9" xfId="134" applyNumberFormat="1" applyFont="1" applyFill="1" applyBorder="1"/>
    <xf numFmtId="49" fontId="68" fillId="33" borderId="9" xfId="134" applyNumberFormat="1" applyFont="1" applyFill="1" applyBorder="1" applyAlignment="1">
      <alignment horizontal="center"/>
    </xf>
    <xf numFmtId="0" fontId="68" fillId="33" borderId="9" xfId="134" applyFont="1" applyFill="1" applyBorder="1" applyAlignment="1">
      <alignment horizontal="center" wrapText="1"/>
    </xf>
    <xf numFmtId="49" fontId="66" fillId="33" borderId="9" xfId="134" applyNumberFormat="1" applyFont="1" applyFill="1" applyBorder="1" applyAlignment="1">
      <alignment horizontal="center"/>
    </xf>
    <xf numFmtId="0" fontId="66" fillId="33" borderId="9" xfId="134" applyFont="1" applyFill="1" applyBorder="1" applyAlignment="1">
      <alignment wrapText="1"/>
    </xf>
    <xf numFmtId="169" fontId="68" fillId="33" borderId="30" xfId="42" applyNumberFormat="1" applyFont="1" applyFill="1" applyBorder="1" applyAlignment="1">
      <alignment horizontal="center"/>
    </xf>
    <xf numFmtId="170" fontId="66" fillId="0" borderId="9" xfId="147" applyNumberFormat="1" applyFont="1" applyBorder="1" applyAlignment="1">
      <alignment horizontal="center" wrapText="1"/>
    </xf>
    <xf numFmtId="49" fontId="66" fillId="0" borderId="9" xfId="134" applyNumberFormat="1" applyFont="1" applyBorder="1"/>
    <xf numFmtId="0" fontId="66" fillId="0" borderId="9" xfId="134" applyFont="1" applyBorder="1" applyAlignment="1">
      <alignment wrapText="1"/>
    </xf>
    <xf numFmtId="49" fontId="66" fillId="0" borderId="9" xfId="134" applyNumberFormat="1" applyFont="1" applyBorder="1" applyAlignment="1">
      <alignment horizontal="center"/>
    </xf>
    <xf numFmtId="169" fontId="66" fillId="0" borderId="30" xfId="42" applyNumberFormat="1" applyFont="1" applyBorder="1" applyAlignment="1">
      <alignment horizontal="center"/>
    </xf>
    <xf numFmtId="0" fontId="1" fillId="0" borderId="0" xfId="0" applyFont="1" applyAlignment="1">
      <alignment wrapText="1"/>
    </xf>
    <xf numFmtId="169" fontId="1" fillId="0" borderId="0" xfId="0" applyNumberFormat="1" applyFont="1"/>
    <xf numFmtId="0" fontId="66" fillId="0" borderId="0" xfId="120" applyFont="1" applyAlignment="1">
      <alignment wrapText="1"/>
    </xf>
    <xf numFmtId="0" fontId="68" fillId="0" borderId="13" xfId="120" applyFont="1" applyBorder="1" applyAlignment="1">
      <alignment vertical="center" wrapText="1"/>
    </xf>
    <xf numFmtId="0" fontId="68" fillId="0" borderId="13" xfId="120" applyFont="1" applyBorder="1" applyAlignment="1">
      <alignment horizontal="center" vertical="center" wrapText="1"/>
    </xf>
    <xf numFmtId="170" fontId="68" fillId="37" borderId="9" xfId="147" applyNumberFormat="1" applyFont="1" applyFill="1" applyBorder="1" applyAlignment="1">
      <alignment horizontal="center"/>
    </xf>
    <xf numFmtId="170" fontId="68" fillId="36" borderId="9" xfId="147" applyNumberFormat="1" applyFont="1" applyFill="1" applyBorder="1" applyAlignment="1">
      <alignment horizontal="center"/>
    </xf>
    <xf numFmtId="49" fontId="66" fillId="0" borderId="43" xfId="134" applyNumberFormat="1" applyFont="1" applyBorder="1"/>
    <xf numFmtId="0" fontId="66" fillId="0" borderId="43" xfId="134" applyFont="1" applyBorder="1" applyAlignment="1">
      <alignment wrapText="1"/>
    </xf>
    <xf numFmtId="49" fontId="66" fillId="0" borderId="43" xfId="134" applyNumberFormat="1" applyFont="1" applyBorder="1" applyAlignment="1">
      <alignment horizontal="center"/>
    </xf>
    <xf numFmtId="169" fontId="66" fillId="0" borderId="44" xfId="42" applyNumberFormat="1" applyFont="1" applyBorder="1" applyAlignment="1">
      <alignment horizontal="center"/>
    </xf>
    <xf numFmtId="170" fontId="66" fillId="0" borderId="43" xfId="147" applyNumberFormat="1" applyFont="1" applyBorder="1" applyAlignment="1">
      <alignment horizontal="center" wrapText="1"/>
    </xf>
    <xf numFmtId="0" fontId="1" fillId="0" borderId="25" xfId="0" applyFont="1" applyBorder="1" applyAlignment="1">
      <alignment wrapText="1"/>
    </xf>
    <xf numFmtId="0" fontId="79" fillId="0" borderId="30" xfId="0" applyFont="1" applyFill="1" applyBorder="1" applyAlignment="1">
      <alignment horizontal="center" vertical="center"/>
    </xf>
    <xf numFmtId="0" fontId="79" fillId="0" borderId="39" xfId="0" applyFont="1" applyFill="1" applyBorder="1" applyAlignment="1">
      <alignment horizontal="center" vertical="center"/>
    </xf>
    <xf numFmtId="0" fontId="80" fillId="0" borderId="30" xfId="0" applyFont="1" applyFill="1" applyBorder="1" applyAlignment="1">
      <alignment horizontal="center" vertical="center"/>
    </xf>
    <xf numFmtId="0" fontId="80" fillId="0" borderId="39" xfId="0" applyFont="1" applyFill="1" applyBorder="1" applyAlignment="1">
      <alignment horizontal="center" vertical="center"/>
    </xf>
    <xf numFmtId="0" fontId="48" fillId="33" borderId="9" xfId="0" applyFont="1" applyFill="1" applyBorder="1" applyAlignment="1">
      <alignment horizontal="center" vertical="center"/>
    </xf>
    <xf numFmtId="0" fontId="48" fillId="33" borderId="31" xfId="0" applyFont="1" applyFill="1" applyBorder="1" applyAlignment="1">
      <alignment horizontal="center" vertical="center" wrapText="1"/>
    </xf>
    <xf numFmtId="0" fontId="48" fillId="33" borderId="65" xfId="0" applyFont="1" applyFill="1" applyBorder="1" applyAlignment="1">
      <alignment horizontal="center" vertical="center" wrapText="1"/>
    </xf>
    <xf numFmtId="0" fontId="48" fillId="33" borderId="5"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8" fillId="33" borderId="69" xfId="0" applyFont="1" applyFill="1" applyBorder="1" applyAlignment="1">
      <alignment horizontal="center" vertical="center" wrapText="1"/>
    </xf>
    <xf numFmtId="0" fontId="48" fillId="33" borderId="9" xfId="0" applyFont="1" applyFill="1" applyBorder="1" applyAlignment="1">
      <alignment horizontal="center" vertical="center" wrapText="1"/>
    </xf>
    <xf numFmtId="0" fontId="49" fillId="33" borderId="0" xfId="0" applyFont="1" applyFill="1" applyAlignment="1">
      <alignment horizontal="left" vertical="center"/>
    </xf>
    <xf numFmtId="0" fontId="47" fillId="33" borderId="0" xfId="0" applyFont="1" applyFill="1" applyBorder="1" applyAlignment="1">
      <alignment horizontal="center" vertical="center"/>
    </xf>
    <xf numFmtId="49" fontId="48" fillId="33" borderId="9" xfId="0" applyNumberFormat="1" applyFont="1" applyFill="1" applyBorder="1" applyAlignment="1">
      <alignment horizontal="center" vertical="center" wrapText="1"/>
    </xf>
    <xf numFmtId="0" fontId="47" fillId="33" borderId="9" xfId="0" applyFont="1" applyFill="1" applyBorder="1" applyAlignment="1">
      <alignment horizontal="left" vertical="center"/>
    </xf>
    <xf numFmtId="0" fontId="48" fillId="33" borderId="0" xfId="0" applyFont="1" applyFill="1" applyBorder="1" applyAlignment="1">
      <alignment horizontal="center" vertical="center"/>
    </xf>
    <xf numFmtId="0" fontId="71" fillId="33" borderId="9" xfId="0" applyFont="1" applyFill="1" applyBorder="1" applyAlignment="1">
      <alignment horizontal="center" vertical="center"/>
    </xf>
    <xf numFmtId="0" fontId="71" fillId="0" borderId="9" xfId="0" applyFont="1" applyFill="1" applyBorder="1" applyAlignment="1">
      <alignment horizontal="center" vertical="center"/>
    </xf>
    <xf numFmtId="0" fontId="71" fillId="33" borderId="71" xfId="0" applyFont="1" applyFill="1" applyBorder="1" applyAlignment="1">
      <alignment horizontal="center" vertical="center" wrapText="1"/>
    </xf>
    <xf numFmtId="0" fontId="71" fillId="33" borderId="66" xfId="0" applyFont="1" applyFill="1" applyBorder="1" applyAlignment="1">
      <alignment horizontal="center" vertical="center" wrapText="1"/>
    </xf>
    <xf numFmtId="0" fontId="71" fillId="33" borderId="43" xfId="0" applyFont="1" applyFill="1" applyBorder="1" applyAlignment="1">
      <alignment horizontal="center" vertical="center" wrapText="1"/>
    </xf>
    <xf numFmtId="0" fontId="71" fillId="0" borderId="0" xfId="0" applyFont="1" applyFill="1" applyBorder="1" applyAlignment="1">
      <alignment horizontal="left"/>
    </xf>
    <xf numFmtId="0" fontId="64" fillId="0" borderId="30" xfId="0" applyFont="1" applyFill="1" applyBorder="1" applyAlignment="1">
      <alignment horizontal="center" vertical="center"/>
    </xf>
    <xf numFmtId="0" fontId="64" fillId="0" borderId="39" xfId="0" applyFont="1" applyFill="1" applyBorder="1" applyAlignment="1">
      <alignment horizontal="center" vertical="center"/>
    </xf>
    <xf numFmtId="0" fontId="71" fillId="0" borderId="31"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5"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44" xfId="0" applyFont="1" applyFill="1" applyBorder="1" applyAlignment="1">
      <alignment horizontal="center" vertical="center" wrapText="1"/>
    </xf>
    <xf numFmtId="0" fontId="71" fillId="0" borderId="69" xfId="0" applyFont="1" applyFill="1" applyBorder="1" applyAlignment="1">
      <alignment horizontal="center" vertical="center" wrapText="1"/>
    </xf>
    <xf numFmtId="0" fontId="71" fillId="0" borderId="71"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43" xfId="0" applyFont="1" applyFill="1" applyBorder="1" applyAlignment="1">
      <alignment horizontal="center" vertical="center" wrapText="1"/>
    </xf>
    <xf numFmtId="0" fontId="71" fillId="33" borderId="31" xfId="0" applyFont="1" applyFill="1" applyBorder="1" applyAlignment="1">
      <alignment horizontal="center" vertical="center" wrapText="1"/>
    </xf>
    <xf numFmtId="0" fontId="71" fillId="33" borderId="65" xfId="0" applyFont="1" applyFill="1" applyBorder="1" applyAlignment="1">
      <alignment horizontal="center" vertical="center" wrapText="1"/>
    </xf>
    <xf numFmtId="0" fontId="71" fillId="33" borderId="5" xfId="0" applyFont="1" applyFill="1" applyBorder="1" applyAlignment="1">
      <alignment horizontal="center" vertical="center" wrapText="1"/>
    </xf>
    <xf numFmtId="0" fontId="71" fillId="33" borderId="15" xfId="0" applyFont="1" applyFill="1" applyBorder="1" applyAlignment="1">
      <alignment horizontal="center" vertical="center" wrapText="1"/>
    </xf>
    <xf numFmtId="0" fontId="71" fillId="33" borderId="44" xfId="0" applyFont="1" applyFill="1" applyBorder="1" applyAlignment="1">
      <alignment horizontal="center" vertical="center" wrapText="1"/>
    </xf>
    <xf numFmtId="0" fontId="71" fillId="33" borderId="69" xfId="0" applyFont="1" applyFill="1" applyBorder="1" applyAlignment="1">
      <alignment horizontal="center" vertical="center" wrapText="1"/>
    </xf>
    <xf numFmtId="168" fontId="71" fillId="33" borderId="9" xfId="0" applyNumberFormat="1" applyFont="1" applyFill="1" applyBorder="1" applyAlignment="1">
      <alignment horizontal="right" vertical="center"/>
    </xf>
    <xf numFmtId="0" fontId="71" fillId="0" borderId="30" xfId="0" applyFont="1" applyFill="1" applyBorder="1" applyAlignment="1">
      <alignment horizontal="center" vertical="center"/>
    </xf>
    <xf numFmtId="0" fontId="71" fillId="0" borderId="39" xfId="0" applyFont="1" applyFill="1" applyBorder="1" applyAlignment="1">
      <alignment horizontal="center" vertical="center"/>
    </xf>
    <xf numFmtId="49" fontId="71" fillId="33" borderId="71" xfId="0" applyNumberFormat="1" applyFont="1" applyFill="1" applyBorder="1" applyAlignment="1">
      <alignment horizontal="center" vertical="center" wrapText="1"/>
    </xf>
    <xf numFmtId="49" fontId="71" fillId="33" borderId="66" xfId="0" applyNumberFormat="1" applyFont="1" applyFill="1" applyBorder="1" applyAlignment="1">
      <alignment horizontal="center" vertical="center" wrapText="1"/>
    </xf>
    <xf numFmtId="49" fontId="71" fillId="33" borderId="43" xfId="0" applyNumberFormat="1" applyFont="1" applyFill="1" applyBorder="1" applyAlignment="1">
      <alignment horizontal="center" vertical="center" wrapText="1"/>
    </xf>
    <xf numFmtId="0" fontId="71" fillId="33" borderId="30" xfId="0" applyFont="1" applyFill="1" applyBorder="1" applyAlignment="1">
      <alignment horizontal="center" vertical="center"/>
    </xf>
    <xf numFmtId="0" fontId="71" fillId="33" borderId="39" xfId="0" applyFont="1" applyFill="1" applyBorder="1" applyAlignment="1">
      <alignment horizontal="center" vertical="center"/>
    </xf>
    <xf numFmtId="0" fontId="64" fillId="33" borderId="30" xfId="0" applyFont="1" applyFill="1" applyBorder="1" applyAlignment="1">
      <alignment horizontal="center" vertical="center"/>
    </xf>
    <xf numFmtId="0" fontId="64" fillId="33" borderId="39" xfId="0" applyFont="1" applyFill="1" applyBorder="1" applyAlignment="1">
      <alignment horizontal="center" vertical="center"/>
    </xf>
    <xf numFmtId="0" fontId="64" fillId="33" borderId="9" xfId="0" applyFont="1" applyFill="1" applyBorder="1" applyAlignment="1">
      <alignment horizontal="center" vertical="center"/>
    </xf>
    <xf numFmtId="0" fontId="71" fillId="0" borderId="71"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43" xfId="0" applyFont="1" applyFill="1" applyBorder="1" applyAlignment="1">
      <alignment horizontal="center" vertical="center"/>
    </xf>
    <xf numFmtId="0" fontId="68" fillId="33" borderId="31" xfId="0" applyFont="1" applyFill="1" applyBorder="1" applyAlignment="1">
      <alignment horizontal="center" vertical="center" wrapText="1"/>
    </xf>
    <xf numFmtId="0" fontId="68" fillId="33" borderId="65" xfId="0" applyFont="1" applyFill="1" applyBorder="1" applyAlignment="1">
      <alignment horizontal="center" vertical="center" wrapText="1"/>
    </xf>
    <xf numFmtId="0" fontId="68" fillId="33" borderId="5" xfId="0" applyFont="1" applyFill="1" applyBorder="1" applyAlignment="1">
      <alignment horizontal="center" vertical="center" wrapText="1"/>
    </xf>
    <xf numFmtId="0" fontId="68" fillId="33" borderId="15" xfId="0" applyFont="1" applyFill="1" applyBorder="1" applyAlignment="1">
      <alignment horizontal="center" vertical="center" wrapText="1"/>
    </xf>
    <xf numFmtId="0" fontId="68" fillId="33" borderId="44" xfId="0" applyFont="1" applyFill="1" applyBorder="1" applyAlignment="1">
      <alignment horizontal="center" vertical="center" wrapText="1"/>
    </xf>
    <xf numFmtId="0" fontId="68" fillId="33" borderId="69" xfId="0" applyFont="1" applyFill="1" applyBorder="1" applyAlignment="1">
      <alignment horizontal="center" vertical="center" wrapText="1"/>
    </xf>
    <xf numFmtId="0" fontId="68" fillId="33" borderId="30" xfId="0" applyFont="1" applyFill="1" applyBorder="1" applyAlignment="1">
      <alignment horizontal="center" vertical="center"/>
    </xf>
    <xf numFmtId="0" fontId="68" fillId="33" borderId="39" xfId="0" applyFont="1" applyFill="1" applyBorder="1" applyAlignment="1">
      <alignment horizontal="center" vertical="center"/>
    </xf>
    <xf numFmtId="0" fontId="66" fillId="33" borderId="30" xfId="0" applyFont="1" applyFill="1" applyBorder="1" applyAlignment="1">
      <alignment horizontal="center" vertical="center"/>
    </xf>
    <xf numFmtId="0" fontId="66" fillId="33" borderId="39" xfId="0" applyFont="1" applyFill="1" applyBorder="1" applyAlignment="1">
      <alignment horizontal="center" vertical="center"/>
    </xf>
    <xf numFmtId="0" fontId="68" fillId="33" borderId="72" xfId="0" applyFont="1" applyFill="1" applyBorder="1" applyAlignment="1">
      <alignment horizontal="center" vertical="center"/>
    </xf>
    <xf numFmtId="0" fontId="68" fillId="33" borderId="73" xfId="0" applyFont="1" applyFill="1" applyBorder="1" applyAlignment="1">
      <alignment horizontal="center" vertical="center"/>
    </xf>
    <xf numFmtId="0" fontId="68" fillId="33" borderId="74" xfId="0" applyFont="1" applyFill="1" applyBorder="1" applyAlignment="1">
      <alignment horizontal="center" vertical="center"/>
    </xf>
    <xf numFmtId="0" fontId="68" fillId="33" borderId="71" xfId="0" applyFont="1" applyFill="1" applyBorder="1" applyAlignment="1">
      <alignment horizontal="center" vertical="center" wrapText="1"/>
    </xf>
    <xf numFmtId="0" fontId="68" fillId="33" borderId="66" xfId="0" applyFont="1" applyFill="1" applyBorder="1" applyAlignment="1">
      <alignment horizontal="center" vertical="center" wrapText="1"/>
    </xf>
    <xf numFmtId="0" fontId="68" fillId="33" borderId="43" xfId="0" applyFont="1" applyFill="1" applyBorder="1" applyAlignment="1">
      <alignment horizontal="center" vertical="center" wrapText="1"/>
    </xf>
    <xf numFmtId="0" fontId="68" fillId="33" borderId="77" xfId="0" applyFont="1" applyFill="1" applyBorder="1" applyAlignment="1">
      <alignment horizontal="center" vertical="center"/>
    </xf>
    <xf numFmtId="0" fontId="66" fillId="33" borderId="77" xfId="0" applyFont="1" applyFill="1" applyBorder="1" applyAlignment="1">
      <alignment horizontal="center" vertical="center"/>
    </xf>
    <xf numFmtId="0" fontId="68" fillId="33" borderId="40" xfId="0" applyFont="1" applyFill="1" applyBorder="1" applyAlignment="1">
      <alignment horizontal="center" vertical="center"/>
    </xf>
    <xf numFmtId="0" fontId="68" fillId="33" borderId="0" xfId="0" applyFont="1" applyFill="1" applyBorder="1" applyAlignment="1">
      <alignment horizontal="center" vertical="center"/>
    </xf>
    <xf numFmtId="0" fontId="68" fillId="33" borderId="53" xfId="0" applyFont="1" applyFill="1" applyBorder="1" applyAlignment="1">
      <alignment horizontal="center" vertical="center" wrapText="1"/>
    </xf>
    <xf numFmtId="0" fontId="68" fillId="33" borderId="34" xfId="0" applyFont="1" applyFill="1" applyBorder="1" applyAlignment="1">
      <alignment horizontal="center" vertical="center" wrapText="1"/>
    </xf>
    <xf numFmtId="0" fontId="66" fillId="33" borderId="0" xfId="0" applyFont="1" applyFill="1" applyBorder="1" applyAlignment="1">
      <alignment horizontal="center" vertical="center"/>
    </xf>
    <xf numFmtId="0" fontId="68" fillId="33" borderId="78" xfId="0" applyFont="1" applyFill="1" applyBorder="1" applyAlignment="1">
      <alignment horizontal="center" vertical="center" wrapText="1"/>
    </xf>
    <xf numFmtId="0" fontId="68" fillId="33" borderId="79" xfId="0" applyFont="1" applyFill="1" applyBorder="1" applyAlignment="1">
      <alignment horizontal="center" vertical="center" wrapText="1"/>
    </xf>
    <xf numFmtId="0" fontId="68" fillId="33" borderId="80" xfId="0" applyFont="1" applyFill="1" applyBorder="1" applyAlignment="1">
      <alignment horizontal="center" vertical="center" wrapText="1"/>
    </xf>
    <xf numFmtId="0" fontId="68" fillId="33" borderId="55" xfId="0" applyFont="1" applyFill="1" applyBorder="1" applyAlignment="1">
      <alignment horizontal="center" vertical="center"/>
    </xf>
    <xf numFmtId="0" fontId="68" fillId="33" borderId="54" xfId="0" applyFont="1" applyFill="1" applyBorder="1" applyAlignment="1">
      <alignment horizontal="center" vertical="center"/>
    </xf>
    <xf numFmtId="0" fontId="68" fillId="33" borderId="41" xfId="0" applyFont="1" applyFill="1" applyBorder="1" applyAlignment="1">
      <alignment horizontal="center" vertical="center" wrapText="1"/>
    </xf>
    <xf numFmtId="0" fontId="68" fillId="33" borderId="81" xfId="0" applyFont="1" applyFill="1" applyBorder="1" applyAlignment="1">
      <alignment horizontal="center" vertical="center" wrapText="1"/>
    </xf>
    <xf numFmtId="0" fontId="68" fillId="33" borderId="76" xfId="0" applyFont="1" applyFill="1" applyBorder="1" applyAlignment="1">
      <alignment horizontal="center" vertical="center" wrapText="1"/>
    </xf>
    <xf numFmtId="0" fontId="68" fillId="33" borderId="48" xfId="0" applyFont="1" applyFill="1" applyBorder="1" applyAlignment="1">
      <alignment horizontal="center" vertical="center" wrapText="1"/>
    </xf>
    <xf numFmtId="0" fontId="68" fillId="33" borderId="63" xfId="0" applyFont="1" applyFill="1" applyBorder="1" applyAlignment="1">
      <alignment horizontal="center" vertical="center"/>
    </xf>
    <xf numFmtId="0" fontId="68" fillId="33" borderId="64" xfId="0" applyFont="1" applyFill="1" applyBorder="1" applyAlignment="1">
      <alignment horizontal="center" vertical="center"/>
    </xf>
    <xf numFmtId="0" fontId="68" fillId="33" borderId="78" xfId="0" applyFont="1" applyFill="1" applyBorder="1" applyAlignment="1">
      <alignment horizontal="center" vertical="center"/>
    </xf>
    <xf numFmtId="191" fontId="68" fillId="33" borderId="75" xfId="39" applyNumberFormat="1" applyFont="1" applyFill="1" applyBorder="1" applyAlignment="1">
      <alignment horizontal="center" vertical="center" wrapText="1"/>
    </xf>
    <xf numFmtId="191" fontId="68" fillId="33" borderId="29" xfId="39" applyNumberFormat="1" applyFont="1" applyFill="1" applyBorder="1" applyAlignment="1">
      <alignment horizontal="center" vertical="center" wrapText="1"/>
    </xf>
    <xf numFmtId="0" fontId="68" fillId="33" borderId="75" xfId="0" applyFont="1" applyFill="1" applyBorder="1" applyAlignment="1">
      <alignment horizontal="center" vertical="center" wrapText="1"/>
    </xf>
    <xf numFmtId="0" fontId="68" fillId="33" borderId="29" xfId="0" applyFont="1" applyFill="1" applyBorder="1" applyAlignment="1">
      <alignment horizontal="center" vertical="center" wrapText="1"/>
    </xf>
    <xf numFmtId="191" fontId="68" fillId="33" borderId="76" xfId="39" applyNumberFormat="1" applyFont="1" applyFill="1" applyBorder="1" applyAlignment="1">
      <alignment horizontal="center" vertical="center" wrapText="1"/>
    </xf>
    <xf numFmtId="191" fontId="68" fillId="33" borderId="48" xfId="39" applyNumberFormat="1" applyFont="1" applyFill="1" applyBorder="1" applyAlignment="1">
      <alignment horizontal="center" vertical="center" wrapText="1"/>
    </xf>
    <xf numFmtId="0" fontId="68" fillId="33" borderId="84" xfId="0" applyFont="1" applyFill="1" applyBorder="1" applyAlignment="1">
      <alignment horizontal="center" vertical="center" wrapText="1"/>
    </xf>
    <xf numFmtId="0" fontId="68" fillId="33" borderId="70" xfId="0" applyFont="1" applyFill="1" applyBorder="1" applyAlignment="1">
      <alignment horizontal="center" vertical="center" wrapText="1"/>
    </xf>
    <xf numFmtId="0" fontId="68" fillId="33" borderId="59" xfId="0" applyFont="1" applyFill="1" applyBorder="1" applyAlignment="1">
      <alignment horizontal="center" vertical="center" wrapText="1"/>
    </xf>
    <xf numFmtId="0" fontId="68" fillId="33" borderId="24" xfId="0" applyFont="1" applyFill="1" applyBorder="1" applyAlignment="1">
      <alignment horizontal="center" vertical="center" wrapText="1"/>
    </xf>
    <xf numFmtId="0" fontId="68" fillId="33" borderId="46" xfId="0" applyFont="1" applyFill="1" applyBorder="1" applyAlignment="1">
      <alignment horizontal="center" vertical="center" wrapText="1"/>
    </xf>
    <xf numFmtId="0" fontId="68" fillId="33" borderId="63" xfId="0" applyFont="1" applyFill="1" applyBorder="1" applyAlignment="1">
      <alignment horizontal="center" vertical="center" wrapText="1"/>
    </xf>
    <xf numFmtId="0" fontId="68" fillId="33" borderId="62" xfId="0" applyFont="1" applyFill="1" applyBorder="1" applyAlignment="1">
      <alignment horizontal="center" vertical="center" wrapText="1"/>
    </xf>
    <xf numFmtId="0" fontId="68" fillId="33" borderId="82" xfId="0" applyFont="1" applyFill="1" applyBorder="1" applyAlignment="1">
      <alignment horizontal="center" vertical="center" wrapText="1"/>
    </xf>
    <xf numFmtId="0" fontId="68" fillId="33" borderId="83" xfId="0" applyFont="1" applyFill="1" applyBorder="1" applyAlignment="1">
      <alignment horizontal="center" vertical="center" wrapText="1"/>
    </xf>
    <xf numFmtId="191" fontId="68" fillId="33" borderId="82" xfId="39" applyNumberFormat="1" applyFont="1" applyFill="1" applyBorder="1" applyAlignment="1">
      <alignment horizontal="center" vertical="center" wrapText="1"/>
    </xf>
    <xf numFmtId="191" fontId="68" fillId="33" borderId="83" xfId="39" applyNumberFormat="1" applyFont="1" applyFill="1" applyBorder="1" applyAlignment="1">
      <alignment horizontal="center" vertical="center" wrapText="1"/>
    </xf>
    <xf numFmtId="0" fontId="66" fillId="33" borderId="0" xfId="0" applyFont="1" applyFill="1" applyAlignment="1">
      <alignment horizontal="center" vertical="center"/>
    </xf>
    <xf numFmtId="0" fontId="54" fillId="33" borderId="9" xfId="0" applyNumberFormat="1" applyFont="1" applyFill="1" applyBorder="1" applyAlignment="1">
      <alignment horizontal="center" vertical="center" wrapText="1"/>
    </xf>
    <xf numFmtId="0" fontId="1" fillId="33" borderId="35" xfId="0" applyFont="1" applyFill="1" applyBorder="1" applyAlignment="1">
      <alignment horizontal="center" vertical="center"/>
    </xf>
    <xf numFmtId="0" fontId="1" fillId="33" borderId="57" xfId="0" applyFont="1" applyFill="1" applyBorder="1" applyAlignment="1">
      <alignment horizontal="center" vertical="center"/>
    </xf>
    <xf numFmtId="0" fontId="54" fillId="33" borderId="9" xfId="0" applyFont="1" applyFill="1" applyBorder="1" applyAlignment="1">
      <alignment horizontal="center" vertical="center" wrapText="1"/>
    </xf>
    <xf numFmtId="0" fontId="54" fillId="33" borderId="63" xfId="0" applyFont="1" applyFill="1" applyBorder="1" applyAlignment="1">
      <alignment horizontal="center" vertical="center" wrapText="1"/>
    </xf>
    <xf numFmtId="0" fontId="54" fillId="33" borderId="40" xfId="0" applyFont="1" applyFill="1" applyBorder="1" applyAlignment="1">
      <alignment horizontal="center" vertical="center" wrapText="1"/>
    </xf>
    <xf numFmtId="0" fontId="54" fillId="33" borderId="62" xfId="0" applyFont="1" applyFill="1" applyBorder="1" applyAlignment="1">
      <alignment horizontal="center" vertical="center" wrapText="1"/>
    </xf>
    <xf numFmtId="0" fontId="54" fillId="33" borderId="55" xfId="0" applyFont="1" applyFill="1" applyBorder="1" applyAlignment="1">
      <alignment horizontal="center" vertical="center"/>
    </xf>
    <xf numFmtId="0" fontId="54" fillId="33" borderId="54" xfId="0" applyFont="1" applyFill="1" applyBorder="1" applyAlignment="1">
      <alignment horizontal="center" vertical="center"/>
    </xf>
    <xf numFmtId="0" fontId="54" fillId="33" borderId="17"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54" fillId="33" borderId="0" xfId="0" applyFont="1" applyFill="1" applyBorder="1" applyAlignment="1">
      <alignment horizontal="center" vertical="center" wrapText="1"/>
    </xf>
    <xf numFmtId="0" fontId="1" fillId="33" borderId="30" xfId="0" applyFont="1" applyFill="1" applyBorder="1" applyAlignment="1">
      <alignment horizontal="center" vertical="center"/>
    </xf>
    <xf numFmtId="0" fontId="1" fillId="33" borderId="39" xfId="0" applyFont="1" applyFill="1" applyBorder="1" applyAlignment="1">
      <alignment horizontal="center" vertical="center"/>
    </xf>
    <xf numFmtId="0" fontId="54" fillId="33" borderId="76" xfId="0" applyFont="1" applyFill="1" applyBorder="1" applyAlignment="1">
      <alignment horizontal="center" vertical="center" wrapText="1"/>
    </xf>
    <xf numFmtId="0" fontId="54" fillId="33" borderId="85" xfId="0" applyFont="1" applyFill="1" applyBorder="1" applyAlignment="1">
      <alignment horizontal="center" vertical="center" wrapText="1"/>
    </xf>
    <xf numFmtId="0" fontId="54" fillId="33" borderId="48" xfId="0" applyFont="1" applyFill="1" applyBorder="1" applyAlignment="1">
      <alignment horizontal="center" vertical="center" wrapText="1"/>
    </xf>
    <xf numFmtId="0" fontId="54" fillId="33" borderId="84" xfId="0" applyFont="1" applyFill="1" applyBorder="1" applyAlignment="1">
      <alignment horizontal="center" vertical="center" wrapText="1"/>
    </xf>
    <xf numFmtId="0" fontId="54" fillId="33" borderId="64" xfId="0" applyFont="1" applyFill="1" applyBorder="1" applyAlignment="1">
      <alignment horizontal="center" vertical="center" wrapText="1"/>
    </xf>
    <xf numFmtId="0" fontId="54" fillId="33" borderId="82" xfId="0" applyFont="1" applyFill="1" applyBorder="1" applyAlignment="1">
      <alignment horizontal="center" vertical="center" wrapText="1"/>
    </xf>
    <xf numFmtId="0" fontId="54" fillId="33" borderId="5" xfId="0" applyFont="1" applyFill="1" applyBorder="1" applyAlignment="1">
      <alignment horizontal="center" vertical="center" wrapText="1"/>
    </xf>
    <xf numFmtId="0" fontId="54" fillId="33" borderId="15" xfId="0" applyFont="1" applyFill="1" applyBorder="1" applyAlignment="1">
      <alignment horizontal="center" vertical="center" wrapText="1"/>
    </xf>
    <xf numFmtId="0" fontId="54" fillId="33" borderId="70" xfId="0" applyFont="1" applyFill="1" applyBorder="1" applyAlignment="1">
      <alignment horizontal="center" vertical="center" wrapText="1"/>
    </xf>
    <xf numFmtId="0" fontId="54" fillId="33" borderId="77" xfId="0" applyFont="1" applyFill="1" applyBorder="1" applyAlignment="1">
      <alignment horizontal="center" vertical="center" wrapText="1"/>
    </xf>
    <xf numFmtId="0" fontId="54" fillId="33" borderId="83" xfId="0" applyFont="1" applyFill="1" applyBorder="1" applyAlignment="1">
      <alignment horizontal="center" vertical="center" wrapText="1"/>
    </xf>
    <xf numFmtId="0" fontId="54" fillId="33" borderId="30" xfId="0" applyNumberFormat="1" applyFont="1" applyFill="1" applyBorder="1" applyAlignment="1">
      <alignment horizontal="center" vertical="center" wrapText="1"/>
    </xf>
    <xf numFmtId="0" fontId="54" fillId="33" borderId="25" xfId="0" applyNumberFormat="1" applyFont="1" applyFill="1" applyBorder="1" applyAlignment="1">
      <alignment horizontal="center" vertical="center" wrapText="1"/>
    </xf>
    <xf numFmtId="0" fontId="54" fillId="33" borderId="39" xfId="0" applyNumberFormat="1" applyFont="1" applyFill="1" applyBorder="1" applyAlignment="1">
      <alignment horizontal="center" vertical="center" wrapText="1"/>
    </xf>
    <xf numFmtId="0" fontId="1" fillId="33" borderId="40" xfId="0" applyFont="1" applyFill="1" applyBorder="1" applyAlignment="1">
      <alignment horizontal="center" vertical="center"/>
    </xf>
    <xf numFmtId="0" fontId="1" fillId="33" borderId="0" xfId="0" applyFont="1" applyFill="1" applyBorder="1" applyAlignment="1">
      <alignment horizontal="center" vertical="center"/>
    </xf>
    <xf numFmtId="0" fontId="1" fillId="33" borderId="0" xfId="0" applyFont="1" applyFill="1"/>
    <xf numFmtId="0" fontId="54" fillId="33" borderId="40" xfId="0" applyFont="1" applyFill="1" applyBorder="1" applyAlignment="1">
      <alignment horizontal="center" vertical="center"/>
    </xf>
    <xf numFmtId="0" fontId="54" fillId="33" borderId="0" xfId="0" applyFont="1" applyFill="1" applyBorder="1" applyAlignment="1">
      <alignment horizontal="center" vertical="center"/>
    </xf>
    <xf numFmtId="0" fontId="54" fillId="33" borderId="44" xfId="0" applyFont="1" applyFill="1" applyBorder="1" applyAlignment="1">
      <alignment horizontal="center" vertical="center"/>
    </xf>
    <xf numFmtId="0" fontId="54" fillId="33" borderId="69" xfId="0" applyFont="1" applyFill="1" applyBorder="1" applyAlignment="1">
      <alignment horizontal="center" vertical="center"/>
    </xf>
  </cellXfs>
  <cellStyles count="193">
    <cellStyle name="_ALB content sheet" xfId="1"/>
    <cellStyle name="_ALB_StructPC tables" xfId="2"/>
    <cellStyle name="_Output to team May 12 2008 10pm" xfId="3"/>
    <cellStyle name="_PC Table Summary fror Gramoz May 13 2008" xfId="4"/>
    <cellStyle name="1 indent" xfId="5"/>
    <cellStyle name="2 indents" xfId="6"/>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3 indents" xfId="13"/>
    <cellStyle name="4 indents" xfId="14"/>
    <cellStyle name="40% - Accent1" xfId="15" builtinId="31" customBuiltin="1"/>
    <cellStyle name="40% - Accent2" xfId="16" builtinId="35" customBuiltin="1"/>
    <cellStyle name="40% - Accent3" xfId="17" builtinId="39" customBuiltin="1"/>
    <cellStyle name="40% - Accent4" xfId="18" builtinId="43" customBuiltin="1"/>
    <cellStyle name="40% - Accent5" xfId="19" builtinId="47" customBuiltin="1"/>
    <cellStyle name="40% - Accent6" xfId="20" builtinId="51" customBuiltin="1"/>
    <cellStyle name="5 indents" xfId="21"/>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2" xfId="29" builtinId="33" customBuiltin="1"/>
    <cellStyle name="Accent3" xfId="30" builtinId="37" customBuiltin="1"/>
    <cellStyle name="Accent4" xfId="31" builtinId="41" customBuiltin="1"/>
    <cellStyle name="Accent5" xfId="32" builtinId="45" customBuiltin="1"/>
    <cellStyle name="Accent6" xfId="33" builtinId="49" customBuiltin="1"/>
    <cellStyle name="Bad" xfId="34" builtinId="27" customBuiltin="1"/>
    <cellStyle name="BoA" xfId="35"/>
    <cellStyle name="Calculation" xfId="36" builtinId="22" customBuiltin="1"/>
    <cellStyle name="Celkem" xfId="37"/>
    <cellStyle name="Check Cell" xfId="38" builtinId="23" customBuiltin="1"/>
    <cellStyle name="Comma" xfId="39" builtinId="3"/>
    <cellStyle name="Comma  - Style1" xfId="40"/>
    <cellStyle name="Comma [0] 2" xfId="41"/>
    <cellStyle name="Comma 10" xfId="42"/>
    <cellStyle name="Comma 11" xfId="43"/>
    <cellStyle name="Comma 12" xfId="44"/>
    <cellStyle name="Comma 13" xfId="45"/>
    <cellStyle name="Comma 14" xfId="46"/>
    <cellStyle name="Comma 15" xfId="47"/>
    <cellStyle name="Comma 16" xfId="48"/>
    <cellStyle name="Comma 17" xfId="49"/>
    <cellStyle name="Comma 18" xfId="50"/>
    <cellStyle name="Comma 19" xfId="51"/>
    <cellStyle name="Comma 2" xfId="52"/>
    <cellStyle name="Comma 2 2" xfId="53"/>
    <cellStyle name="Comma 2 3" xfId="54"/>
    <cellStyle name="Comma 20" xfId="55"/>
    <cellStyle name="Comma 3" xfId="56"/>
    <cellStyle name="Comma 4" xfId="57"/>
    <cellStyle name="Comma 5" xfId="58"/>
    <cellStyle name="Comma 6" xfId="59"/>
    <cellStyle name="Comma 7" xfId="60"/>
    <cellStyle name="Comma 8" xfId="61"/>
    <cellStyle name="Comma 9" xfId="62"/>
    <cellStyle name="Comma(3)" xfId="63"/>
    <cellStyle name="Curren - Style3" xfId="64"/>
    <cellStyle name="Curren - Style4" xfId="65"/>
    <cellStyle name="Datum" xfId="66"/>
    <cellStyle name="Defl/Infl" xfId="67"/>
    <cellStyle name="Euro" xfId="68"/>
    <cellStyle name="Exogenous" xfId="69"/>
    <cellStyle name="Explanatory Text" xfId="70" builtinId="53" customBuiltin="1"/>
    <cellStyle name="Finanční0" xfId="71"/>
    <cellStyle name="Finanèní0" xfId="72"/>
    <cellStyle name="Good" xfId="73" builtinId="26" customBuiltin="1"/>
    <cellStyle name="Grey" xfId="74"/>
    <cellStyle name="Heading 1" xfId="75" builtinId="16" customBuiltin="1"/>
    <cellStyle name="Heading 2" xfId="76" builtinId="17" customBuiltin="1"/>
    <cellStyle name="Heading 3" xfId="77" builtinId="18" customBuiltin="1"/>
    <cellStyle name="Heading 4" xfId="78" builtinId="19" customBuiltin="1"/>
    <cellStyle name="Hipervínculo_IIF" xfId="79"/>
    <cellStyle name="IMF" xfId="80"/>
    <cellStyle name="imf-one decimal" xfId="81"/>
    <cellStyle name="imf-zero decimal" xfId="82"/>
    <cellStyle name="Input" xfId="83" builtinId="20" customBuiltin="1"/>
    <cellStyle name="Input [yellow]" xfId="84"/>
    <cellStyle name="INSTAT" xfId="85"/>
    <cellStyle name="Label" xfId="86"/>
    <cellStyle name="Linked Cell" xfId="87" builtinId="24" customBuiltin="1"/>
    <cellStyle name="Měna0" xfId="88"/>
    <cellStyle name="Millares [0]_BALPROGRAMA2001R" xfId="89"/>
    <cellStyle name="Millares_BALPROGRAMA2001R" xfId="90"/>
    <cellStyle name="Milliers [0]_Encours - Apr rééch" xfId="91"/>
    <cellStyle name="Milliers_Encours - Apr rééch" xfId="92"/>
    <cellStyle name="Mìna0" xfId="93"/>
    <cellStyle name="Model" xfId="94"/>
    <cellStyle name="MoF" xfId="95"/>
    <cellStyle name="Moneda [0]_BALPROGRAMA2001R" xfId="96"/>
    <cellStyle name="Moneda_BALPROGRAMA2001R" xfId="97"/>
    <cellStyle name="Monétaire [0]_Encours - Apr rééch" xfId="98"/>
    <cellStyle name="Monétaire_Encours - Apr rééch" xfId="99"/>
    <cellStyle name="Neutral" xfId="100" builtinId="28" customBuiltin="1"/>
    <cellStyle name="Normal" xfId="0" builtinId="0"/>
    <cellStyle name="Normal - Style1" xfId="101"/>
    <cellStyle name="Normal - Style2" xfId="102"/>
    <cellStyle name="Normal - Style5" xfId="103"/>
    <cellStyle name="Normal - Style6" xfId="104"/>
    <cellStyle name="Normal - Style7" xfId="105"/>
    <cellStyle name="Normal - Style8" xfId="106"/>
    <cellStyle name="Normal 10" xfId="107"/>
    <cellStyle name="Normal 11" xfId="108"/>
    <cellStyle name="Normal 12" xfId="109"/>
    <cellStyle name="Normal 13" xfId="110"/>
    <cellStyle name="Normal 14" xfId="111"/>
    <cellStyle name="Normal 15" xfId="112"/>
    <cellStyle name="Normal 16" xfId="113"/>
    <cellStyle name="Normal 17" xfId="114"/>
    <cellStyle name="Normal 18" xfId="115"/>
    <cellStyle name="Normal 19" xfId="116"/>
    <cellStyle name="Normal 2" xfId="117"/>
    <cellStyle name="Normal 2 10" xfId="118"/>
    <cellStyle name="Normal 2 2" xfId="119"/>
    <cellStyle name="Normal 2 2 2" xfId="120"/>
    <cellStyle name="Normal 2 3" xfId="121"/>
    <cellStyle name="Normal 2 4" xfId="122"/>
    <cellStyle name="Normal 2 7" xfId="123"/>
    <cellStyle name="Normal 2 8" xfId="124"/>
    <cellStyle name="Normal 2 9" xfId="125"/>
    <cellStyle name="Normal 20" xfId="126"/>
    <cellStyle name="Normal 21" xfId="127"/>
    <cellStyle name="Normal 22" xfId="128"/>
    <cellStyle name="Normal 23" xfId="129"/>
    <cellStyle name="Normal 24" xfId="130"/>
    <cellStyle name="Normal 25" xfId="131"/>
    <cellStyle name="Normal 26" xfId="132"/>
    <cellStyle name="Normal 27" xfId="133"/>
    <cellStyle name="Normal 3" xfId="134"/>
    <cellStyle name="Normal 3 2" xfId="135"/>
    <cellStyle name="Normal 4" xfId="136"/>
    <cellStyle name="Normal 5" xfId="137"/>
    <cellStyle name="Normal 6" xfId="138"/>
    <cellStyle name="Normal 7" xfId="139"/>
    <cellStyle name="Normal 8" xfId="140"/>
    <cellStyle name="Normal 9" xfId="141"/>
    <cellStyle name="Normal Table" xfId="142"/>
    <cellStyle name="Normal_Formati_permbledhese_Investimet 2007" xfId="143"/>
    <cellStyle name="Note" xfId="144" builtinId="10" customBuiltin="1"/>
    <cellStyle name="Output" xfId="145" builtinId="21" customBuiltin="1"/>
    <cellStyle name="Output Amounts" xfId="146"/>
    <cellStyle name="Percent" xfId="147" builtinId="5"/>
    <cellStyle name="Percent [2]" xfId="148"/>
    <cellStyle name="percentage difference" xfId="149"/>
    <cellStyle name="percentage difference one decimal" xfId="150"/>
    <cellStyle name="percentage difference zero decimal" xfId="151"/>
    <cellStyle name="Pevný" xfId="152"/>
    <cellStyle name="Presentation" xfId="153"/>
    <cellStyle name="Proj" xfId="154"/>
    <cellStyle name="Publication" xfId="155"/>
    <cellStyle name="STYL1 - Style1" xfId="156"/>
    <cellStyle name="Style 1" xfId="157"/>
    <cellStyle name="Text" xfId="158"/>
    <cellStyle name="Title" xfId="159" builtinId="15" customBuiltin="1"/>
    <cellStyle name="Total" xfId="160" builtinId="25" customBuiltin="1"/>
    <cellStyle name="Warning Text" xfId="161" builtinId="11" customBuiltin="1"/>
    <cellStyle name="WebAnchor1" xfId="162"/>
    <cellStyle name="WebAnchor2" xfId="163"/>
    <cellStyle name="WebAnchor3" xfId="164"/>
    <cellStyle name="WebAnchor4" xfId="165"/>
    <cellStyle name="WebAnchor5" xfId="166"/>
    <cellStyle name="WebAnchor6" xfId="167"/>
    <cellStyle name="WebAnchor7" xfId="168"/>
    <cellStyle name="Webexclude" xfId="169"/>
    <cellStyle name="WebFN" xfId="170"/>
    <cellStyle name="WebFN1" xfId="171"/>
    <cellStyle name="WebFN2" xfId="172"/>
    <cellStyle name="WebFN3" xfId="173"/>
    <cellStyle name="WebFN4" xfId="174"/>
    <cellStyle name="WebHR" xfId="175"/>
    <cellStyle name="WebIndent1" xfId="176"/>
    <cellStyle name="WebIndent1wFN3" xfId="177"/>
    <cellStyle name="WebIndent2" xfId="178"/>
    <cellStyle name="WebNoBR" xfId="179"/>
    <cellStyle name="Záhlaví 1" xfId="180"/>
    <cellStyle name="Záhlaví 2" xfId="181"/>
    <cellStyle name="zero" xfId="182"/>
    <cellStyle name="ДАТА" xfId="183"/>
    <cellStyle name="ДЕНЕЖНЫЙ_BOPENGC" xfId="184"/>
    <cellStyle name="ЗАГОЛОВОК1" xfId="185"/>
    <cellStyle name="ЗАГОЛОВОК2" xfId="186"/>
    <cellStyle name="ИТОГОВЫЙ" xfId="187"/>
    <cellStyle name="Обычный_BOPENGC" xfId="188"/>
    <cellStyle name="ПРОЦЕНТНЫЙ_BOPENGC" xfId="189"/>
    <cellStyle name="ТЕКСТ" xfId="190"/>
    <cellStyle name="ФИКСИРОВАННЫЙ" xfId="191"/>
    <cellStyle name="ФИНАНСОВЫЙ_BOPENGC" xfId="1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O2\ALB\Exchange%20rate\alb%20Ex%20rate%20and%20reserves%202004%20to%202005%20c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EUR\DATA\O2\ALB\Exchange%20rate\alb%20Ex%20rate%20and%20reserves%202004%20to%202005%20c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My%20Documents\Albania\Monpol\AL%20MONETARY%20PROJECTIONS_Apr-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WINDOWS\TEMP\GeoBop0900_Bse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EUR\DATA\O2\ALB\MON\Archive\ALB-Monet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TGSI\DATA\SEN\Current\Framework%20WEO%20june%202003\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000\RWA\AAA\Frame\RwHu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US\GEO\MON\GEOIN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EUR\Moldova\FPmodel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EUR\DATA\Rwanda\Bref1098\RWBOP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EUR\indo\Indonesia\Real\indo-jan\medium-term\mission\Indonesia\Real\IScalc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EUR\WIN\TEMP\fiscal%20122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EUR\Documents%20and%20Settings\ptumbarello\My%20Local%20Documents\Documents\PDR\JANUARY\september\data\BOPoctober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EUR\Documents%20and%20Settings\Ivladkovahollar\My%20Local%20Documents\infl_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EUR\DATA\US\GEO\REP\Geored99\geored99_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int.imf.org/depts/res/weo/GEE/current/G9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EUR\Documents%20and%20Settings\MEDWARDS\Local%20Settings\Temporary%20Internet%20Files\OLK9\wrs91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EUR\Documents%20and%20Settings\ptumbarello\My%20Local%20Documents\Documents\PDR\albania\data\gov.grants&amp;loa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EUR\WIN\TEMP\may\rus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EUR\DATA\O2\ALB\BOP\AL%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EUR\TEMP\BOP97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O1\ALB\REAL\AL%20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Documents%20and%20Settings\CSONG\Local%20Settings\Temporary%20Internet%20Files\OLK3\BOPm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EUR\TEMP\DEBT97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mf1s\vol1\data\wrs\eu2\system2000\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y_data/Redi/redi/2005/2005%20buletini%20Korrik%202006/Sample%20Buletini%202005%20Prill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y_data/Redi/redi/2007/File-i%20i%20punes/buletini%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 val="Chart_for_para_9_of_staff_repor"/>
      <sheetName val="DAILY_from_archive"/>
      <sheetName val="Oct_1-Dec_8_2003"/>
      <sheetName val="October_2003"/>
      <sheetName val="Nov_2003"/>
      <sheetName val="Dec_2-8_2003"/>
      <sheetName val="DAILY_from_archive_(2)"/>
      <sheetName val="July_2005"/>
      <sheetName val="jan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 val="Chart_for_para_9_of_staff_repor"/>
      <sheetName val="DAILY_from_archive"/>
      <sheetName val="Oct_1-Dec_8_2003"/>
      <sheetName val="October_2003"/>
      <sheetName val="Nov_2003"/>
      <sheetName val="Dec_2-8_2003"/>
      <sheetName val="DAILY_from_archive_(2)"/>
      <sheetName val="July_2005"/>
      <sheetName val="jan_05"/>
    </sheetNames>
    <sheetDataSet>
      <sheetData sheetId="0" refreshError="1"/>
      <sheetData sheetId="1" refreshError="1"/>
      <sheetData sheetId="2" refreshError="1">
        <row r="18">
          <cell r="AA18">
            <v>100</v>
          </cell>
        </row>
        <row r="19">
          <cell r="AA19">
            <v>100</v>
          </cell>
        </row>
        <row r="20">
          <cell r="AA20">
            <v>100</v>
          </cell>
        </row>
        <row r="21">
          <cell r="AA21">
            <v>100</v>
          </cell>
        </row>
        <row r="22">
          <cell r="AA22">
            <v>100</v>
          </cell>
        </row>
        <row r="23">
          <cell r="AA23">
            <v>100</v>
          </cell>
        </row>
        <row r="24">
          <cell r="AA24">
            <v>100</v>
          </cell>
        </row>
        <row r="25">
          <cell r="AA25">
            <v>100</v>
          </cell>
        </row>
        <row r="26">
          <cell r="AA26">
            <v>100</v>
          </cell>
        </row>
        <row r="27">
          <cell r="AA27">
            <v>100</v>
          </cell>
        </row>
        <row r="28">
          <cell r="AA28">
            <v>100</v>
          </cell>
        </row>
        <row r="29">
          <cell r="AA29">
            <v>100</v>
          </cell>
        </row>
        <row r="30">
          <cell r="AA30">
            <v>100</v>
          </cell>
        </row>
        <row r="31">
          <cell r="AA31">
            <v>100</v>
          </cell>
        </row>
        <row r="32">
          <cell r="AA32">
            <v>100</v>
          </cell>
        </row>
        <row r="33">
          <cell r="AA33">
            <v>100</v>
          </cell>
        </row>
        <row r="34">
          <cell r="AA34">
            <v>100</v>
          </cell>
        </row>
        <row r="35">
          <cell r="AA35">
            <v>100</v>
          </cell>
        </row>
        <row r="36">
          <cell r="AA36">
            <v>100</v>
          </cell>
        </row>
        <row r="37">
          <cell r="AA37">
            <v>100</v>
          </cell>
        </row>
        <row r="38">
          <cell r="AA38">
            <v>100</v>
          </cell>
        </row>
        <row r="39">
          <cell r="AA39">
            <v>100</v>
          </cell>
        </row>
        <row r="40">
          <cell r="AA40">
            <v>100</v>
          </cell>
        </row>
        <row r="41">
          <cell r="AA41">
            <v>100</v>
          </cell>
        </row>
        <row r="42">
          <cell r="AA42">
            <v>100</v>
          </cell>
        </row>
        <row r="43">
          <cell r="AA43">
            <v>100</v>
          </cell>
        </row>
        <row r="44">
          <cell r="AA44">
            <v>100</v>
          </cell>
        </row>
        <row r="45">
          <cell r="AA45">
            <v>100</v>
          </cell>
        </row>
        <row r="46">
          <cell r="AA46">
            <v>100</v>
          </cell>
        </row>
        <row r="47">
          <cell r="AA47">
            <v>100</v>
          </cell>
        </row>
        <row r="48">
          <cell r="AA48">
            <v>100</v>
          </cell>
        </row>
        <row r="49">
          <cell r="AA49">
            <v>100</v>
          </cell>
        </row>
        <row r="50">
          <cell r="AA50">
            <v>100</v>
          </cell>
        </row>
        <row r="51">
          <cell r="AA51">
            <v>100</v>
          </cell>
        </row>
        <row r="52">
          <cell r="AA52">
            <v>100</v>
          </cell>
        </row>
        <row r="53">
          <cell r="AA53">
            <v>100</v>
          </cell>
        </row>
        <row r="54">
          <cell r="AA54">
            <v>100</v>
          </cell>
        </row>
        <row r="55">
          <cell r="AA55">
            <v>100</v>
          </cell>
        </row>
        <row r="56">
          <cell r="AA56">
            <v>100</v>
          </cell>
        </row>
        <row r="57">
          <cell r="AA57">
            <v>100</v>
          </cell>
        </row>
        <row r="58">
          <cell r="AA58">
            <v>100</v>
          </cell>
        </row>
        <row r="59">
          <cell r="AA59">
            <v>100</v>
          </cell>
        </row>
        <row r="60">
          <cell r="AA60">
            <v>100</v>
          </cell>
        </row>
        <row r="61">
          <cell r="AA61">
            <v>100</v>
          </cell>
        </row>
        <row r="62">
          <cell r="AA62">
            <v>100</v>
          </cell>
        </row>
        <row r="63">
          <cell r="AA63">
            <v>100</v>
          </cell>
        </row>
        <row r="64">
          <cell r="AA64">
            <v>100</v>
          </cell>
        </row>
        <row r="65">
          <cell r="AA65">
            <v>100</v>
          </cell>
        </row>
        <row r="66">
          <cell r="AA66">
            <v>100</v>
          </cell>
        </row>
        <row r="67">
          <cell r="AA67">
            <v>100</v>
          </cell>
        </row>
        <row r="68">
          <cell r="AA68">
            <v>100</v>
          </cell>
        </row>
        <row r="69">
          <cell r="AA69">
            <v>100</v>
          </cell>
        </row>
        <row r="70">
          <cell r="AA70">
            <v>100</v>
          </cell>
        </row>
        <row r="71">
          <cell r="AA71">
            <v>100</v>
          </cell>
        </row>
        <row r="72">
          <cell r="AA72" t="str">
            <v>n.a.</v>
          </cell>
        </row>
        <row r="73">
          <cell r="AA73" t="str">
            <v>n.a.</v>
          </cell>
        </row>
        <row r="74">
          <cell r="AA74">
            <v>100</v>
          </cell>
        </row>
        <row r="75">
          <cell r="AA75">
            <v>100</v>
          </cell>
        </row>
        <row r="76">
          <cell r="AA76">
            <v>100</v>
          </cell>
        </row>
        <row r="77">
          <cell r="AA77" t="str">
            <v>n.a.</v>
          </cell>
        </row>
        <row r="78">
          <cell r="AA78">
            <v>100</v>
          </cell>
        </row>
        <row r="79">
          <cell r="AA79">
            <v>100</v>
          </cell>
        </row>
        <row r="80">
          <cell r="AA80">
            <v>100</v>
          </cell>
        </row>
        <row r="81">
          <cell r="AA81">
            <v>100</v>
          </cell>
        </row>
        <row r="82">
          <cell r="AA82">
            <v>100</v>
          </cell>
        </row>
        <row r="83">
          <cell r="AA83">
            <v>100</v>
          </cell>
        </row>
        <row r="84">
          <cell r="AA84">
            <v>100</v>
          </cell>
        </row>
        <row r="85">
          <cell r="AA85">
            <v>100</v>
          </cell>
        </row>
        <row r="86">
          <cell r="AA86">
            <v>100</v>
          </cell>
        </row>
        <row r="87">
          <cell r="AA87">
            <v>100</v>
          </cell>
        </row>
        <row r="88">
          <cell r="AA88">
            <v>100</v>
          </cell>
        </row>
        <row r="89">
          <cell r="AA89">
            <v>100</v>
          </cell>
        </row>
        <row r="90">
          <cell r="AA90">
            <v>100</v>
          </cell>
        </row>
        <row r="91">
          <cell r="AA91">
            <v>100</v>
          </cell>
        </row>
        <row r="92">
          <cell r="AA92">
            <v>100</v>
          </cell>
        </row>
        <row r="93">
          <cell r="AA93">
            <v>100</v>
          </cell>
        </row>
        <row r="94">
          <cell r="AA94">
            <v>100</v>
          </cell>
        </row>
        <row r="95">
          <cell r="AA95">
            <v>100</v>
          </cell>
        </row>
        <row r="96">
          <cell r="AA96">
            <v>100</v>
          </cell>
        </row>
        <row r="97">
          <cell r="AA97">
            <v>100</v>
          </cell>
        </row>
        <row r="98">
          <cell r="AA98">
            <v>100</v>
          </cell>
        </row>
        <row r="99">
          <cell r="AA99">
            <v>100</v>
          </cell>
        </row>
        <row r="100">
          <cell r="AA100">
            <v>100</v>
          </cell>
        </row>
        <row r="101">
          <cell r="AA101">
            <v>100</v>
          </cell>
        </row>
        <row r="102">
          <cell r="AA102">
            <v>100</v>
          </cell>
        </row>
        <row r="103">
          <cell r="AA103">
            <v>100</v>
          </cell>
        </row>
        <row r="104">
          <cell r="AA104">
            <v>100</v>
          </cell>
        </row>
        <row r="105">
          <cell r="AA105">
            <v>100</v>
          </cell>
        </row>
        <row r="106">
          <cell r="AA106">
            <v>100</v>
          </cell>
        </row>
        <row r="107">
          <cell r="AA107">
            <v>100</v>
          </cell>
        </row>
        <row r="108">
          <cell r="AA108">
            <v>100</v>
          </cell>
        </row>
        <row r="109">
          <cell r="AA109">
            <v>100</v>
          </cell>
        </row>
        <row r="110">
          <cell r="AA110">
            <v>100</v>
          </cell>
        </row>
        <row r="111">
          <cell r="AA111">
            <v>100</v>
          </cell>
        </row>
        <row r="112">
          <cell r="AA112">
            <v>100</v>
          </cell>
        </row>
        <row r="113">
          <cell r="AA113">
            <v>100</v>
          </cell>
        </row>
        <row r="114">
          <cell r="AA114">
            <v>100</v>
          </cell>
        </row>
        <row r="115">
          <cell r="AA115">
            <v>100</v>
          </cell>
        </row>
        <row r="116">
          <cell r="AA116">
            <v>100</v>
          </cell>
        </row>
        <row r="117">
          <cell r="AA117">
            <v>100</v>
          </cell>
        </row>
        <row r="118">
          <cell r="AA118">
            <v>100</v>
          </cell>
        </row>
        <row r="119">
          <cell r="AA119">
            <v>100</v>
          </cell>
        </row>
        <row r="120">
          <cell r="AA120">
            <v>100</v>
          </cell>
        </row>
        <row r="121">
          <cell r="AA121">
            <v>100</v>
          </cell>
        </row>
        <row r="122">
          <cell r="AA122">
            <v>100</v>
          </cell>
        </row>
        <row r="123">
          <cell r="AA123">
            <v>100</v>
          </cell>
        </row>
        <row r="124">
          <cell r="AA124">
            <v>100</v>
          </cell>
        </row>
        <row r="125">
          <cell r="AA125">
            <v>100</v>
          </cell>
        </row>
        <row r="126">
          <cell r="AA126">
            <v>100</v>
          </cell>
        </row>
        <row r="127">
          <cell r="AA127">
            <v>100</v>
          </cell>
        </row>
        <row r="128">
          <cell r="AA128">
            <v>100</v>
          </cell>
        </row>
        <row r="129">
          <cell r="AA129">
            <v>100</v>
          </cell>
        </row>
        <row r="130">
          <cell r="AA130">
            <v>100</v>
          </cell>
        </row>
        <row r="131">
          <cell r="AA131">
            <v>100</v>
          </cell>
        </row>
        <row r="132">
          <cell r="AA132">
            <v>100</v>
          </cell>
        </row>
        <row r="133">
          <cell r="AA133">
            <v>100</v>
          </cell>
        </row>
        <row r="134">
          <cell r="AA134">
            <v>100</v>
          </cell>
        </row>
        <row r="135">
          <cell r="AA135">
            <v>100</v>
          </cell>
        </row>
        <row r="136">
          <cell r="AA136">
            <v>100</v>
          </cell>
        </row>
        <row r="137">
          <cell r="AA137">
            <v>100</v>
          </cell>
        </row>
        <row r="138">
          <cell r="AA138">
            <v>100</v>
          </cell>
        </row>
        <row r="139">
          <cell r="AA139">
            <v>100</v>
          </cell>
        </row>
        <row r="140">
          <cell r="AA140">
            <v>100</v>
          </cell>
        </row>
        <row r="141">
          <cell r="AA141">
            <v>100</v>
          </cell>
        </row>
        <row r="142">
          <cell r="AA142">
            <v>100</v>
          </cell>
        </row>
        <row r="143">
          <cell r="AA143">
            <v>100</v>
          </cell>
        </row>
        <row r="144">
          <cell r="AA144">
            <v>100</v>
          </cell>
        </row>
        <row r="145">
          <cell r="AA145">
            <v>100</v>
          </cell>
        </row>
        <row r="146">
          <cell r="AA146">
            <v>100</v>
          </cell>
        </row>
        <row r="147">
          <cell r="AA147">
            <v>100</v>
          </cell>
        </row>
        <row r="148">
          <cell r="AA148">
            <v>100</v>
          </cell>
        </row>
        <row r="149">
          <cell r="AA149">
            <v>100</v>
          </cell>
        </row>
        <row r="150">
          <cell r="AA150">
            <v>100</v>
          </cell>
        </row>
        <row r="151">
          <cell r="AA151">
            <v>100</v>
          </cell>
        </row>
        <row r="152">
          <cell r="AA152">
            <v>100</v>
          </cell>
        </row>
        <row r="153">
          <cell r="AA153">
            <v>100</v>
          </cell>
        </row>
        <row r="154">
          <cell r="AA154">
            <v>100</v>
          </cell>
        </row>
        <row r="155">
          <cell r="AA155">
            <v>100</v>
          </cell>
        </row>
        <row r="156">
          <cell r="AA156">
            <v>100</v>
          </cell>
        </row>
        <row r="157">
          <cell r="AA157">
            <v>100</v>
          </cell>
        </row>
        <row r="158">
          <cell r="AA158">
            <v>100</v>
          </cell>
        </row>
        <row r="159">
          <cell r="AA159">
            <v>100</v>
          </cell>
        </row>
        <row r="160">
          <cell r="AA160">
            <v>100</v>
          </cell>
        </row>
        <row r="161">
          <cell r="AA161">
            <v>100</v>
          </cell>
        </row>
        <row r="162">
          <cell r="AA162">
            <v>100</v>
          </cell>
        </row>
        <row r="163">
          <cell r="AA163">
            <v>100</v>
          </cell>
        </row>
        <row r="164">
          <cell r="AA164">
            <v>100</v>
          </cell>
        </row>
        <row r="165">
          <cell r="AA165">
            <v>100</v>
          </cell>
        </row>
        <row r="166">
          <cell r="AA166">
            <v>100</v>
          </cell>
        </row>
        <row r="167">
          <cell r="AA167">
            <v>100</v>
          </cell>
        </row>
        <row r="168">
          <cell r="AA168">
            <v>100</v>
          </cell>
        </row>
        <row r="169">
          <cell r="AA169">
            <v>100</v>
          </cell>
        </row>
        <row r="170">
          <cell r="AA170">
            <v>100</v>
          </cell>
        </row>
        <row r="171">
          <cell r="AA171">
            <v>100</v>
          </cell>
        </row>
        <row r="172">
          <cell r="AA172">
            <v>100</v>
          </cell>
        </row>
        <row r="173">
          <cell r="AA173">
            <v>100</v>
          </cell>
        </row>
        <row r="174">
          <cell r="AA174">
            <v>100</v>
          </cell>
        </row>
        <row r="175">
          <cell r="AA175">
            <v>100</v>
          </cell>
        </row>
        <row r="176">
          <cell r="AA176">
            <v>100</v>
          </cell>
        </row>
        <row r="177">
          <cell r="D177">
            <v>155.69999694824219</v>
          </cell>
          <cell r="J177">
            <v>155.86000061035156</v>
          </cell>
          <cell r="AA177">
            <v>100</v>
          </cell>
        </row>
        <row r="178">
          <cell r="D178">
            <v>155.5</v>
          </cell>
          <cell r="J178">
            <v>155.22999572753906</v>
          </cell>
          <cell r="AA178">
            <v>100</v>
          </cell>
        </row>
        <row r="179">
          <cell r="D179">
            <v>154.89999389648438</v>
          </cell>
          <cell r="J179">
            <v>154.47999572753906</v>
          </cell>
          <cell r="AA179">
            <v>100</v>
          </cell>
        </row>
        <row r="180">
          <cell r="D180">
            <v>155</v>
          </cell>
          <cell r="J180">
            <v>154.66999816894531</v>
          </cell>
          <cell r="AA180">
            <v>100</v>
          </cell>
        </row>
        <row r="181">
          <cell r="D181">
            <v>155.10000610351563</v>
          </cell>
          <cell r="J181">
            <v>154.72999572753906</v>
          </cell>
          <cell r="AA181">
            <v>100</v>
          </cell>
        </row>
        <row r="182">
          <cell r="D182">
            <v>155.10000610351563</v>
          </cell>
          <cell r="J182">
            <v>154.50999450683594</v>
          </cell>
          <cell r="AA182">
            <v>100</v>
          </cell>
        </row>
        <row r="183">
          <cell r="D183">
            <v>155</v>
          </cell>
          <cell r="J183">
            <v>154.21000671386719</v>
          </cell>
          <cell r="AA183">
            <v>100</v>
          </cell>
        </row>
        <row r="184">
          <cell r="D184">
            <v>154.85000610351563</v>
          </cell>
          <cell r="J184">
            <v>154.1199951171875</v>
          </cell>
          <cell r="AA184">
            <v>100</v>
          </cell>
        </row>
        <row r="185">
          <cell r="D185">
            <v>153.69999694824219</v>
          </cell>
          <cell r="J185">
            <v>153.21000671386719</v>
          </cell>
          <cell r="AA185">
            <v>100</v>
          </cell>
        </row>
        <row r="186">
          <cell r="D186">
            <v>152.39999389648438</v>
          </cell>
          <cell r="J186">
            <v>152.46000671386719</v>
          </cell>
          <cell r="AA186">
            <v>100</v>
          </cell>
        </row>
        <row r="187">
          <cell r="D187">
            <v>152.60000610351563</v>
          </cell>
          <cell r="J187">
            <v>151.92999267578125</v>
          </cell>
          <cell r="AA187">
            <v>100</v>
          </cell>
        </row>
        <row r="188">
          <cell r="D188">
            <v>154</v>
          </cell>
          <cell r="J188">
            <v>152.80999755859375</v>
          </cell>
          <cell r="AA188">
            <v>100</v>
          </cell>
        </row>
        <row r="189">
          <cell r="D189">
            <v>153.80000305175781</v>
          </cell>
          <cell r="J189">
            <v>153.03999328613281</v>
          </cell>
          <cell r="AA189">
            <v>100</v>
          </cell>
        </row>
        <row r="190">
          <cell r="D190">
            <v>154.10000610351563</v>
          </cell>
          <cell r="J190">
            <v>153.25999450683594</v>
          </cell>
          <cell r="AA190">
            <v>100</v>
          </cell>
        </row>
        <row r="191">
          <cell r="D191">
            <v>154.19999694824219</v>
          </cell>
          <cell r="J191">
            <v>153.60000610351563</v>
          </cell>
          <cell r="AA191">
            <v>100</v>
          </cell>
        </row>
        <row r="192">
          <cell r="D192">
            <v>155</v>
          </cell>
          <cell r="J192">
            <v>154.08999633789063</v>
          </cell>
          <cell r="AA192">
            <v>100</v>
          </cell>
        </row>
        <row r="193">
          <cell r="D193">
            <v>156</v>
          </cell>
          <cell r="J193">
            <v>154.69000244140625</v>
          </cell>
          <cell r="AA193">
            <v>100</v>
          </cell>
        </row>
        <row r="194">
          <cell r="D194">
            <v>155.69999694824219</v>
          </cell>
          <cell r="J194">
            <v>154.77999877929688</v>
          </cell>
          <cell r="AA194">
            <v>100</v>
          </cell>
        </row>
        <row r="195">
          <cell r="D195">
            <v>154.80000305175781</v>
          </cell>
          <cell r="J195">
            <v>154.67999267578125</v>
          </cell>
          <cell r="AA195">
            <v>100</v>
          </cell>
        </row>
        <row r="196">
          <cell r="D196">
            <v>153.5</v>
          </cell>
          <cell r="J196">
            <v>153.44000244140625</v>
          </cell>
          <cell r="AA196">
            <v>100</v>
          </cell>
        </row>
        <row r="197">
          <cell r="D197">
            <v>153.80000305175781</v>
          </cell>
          <cell r="J197">
            <v>153.19000244140625</v>
          </cell>
          <cell r="AA197">
            <v>100</v>
          </cell>
        </row>
        <row r="198">
          <cell r="D198">
            <v>154.39999389648438</v>
          </cell>
          <cell r="J198">
            <v>153.94999694824219</v>
          </cell>
          <cell r="AA198">
            <v>100</v>
          </cell>
        </row>
        <row r="199">
          <cell r="D199">
            <v>153.80000305175781</v>
          </cell>
          <cell r="J199">
            <v>153.16000366210938</v>
          </cell>
          <cell r="AA199">
            <v>100</v>
          </cell>
        </row>
        <row r="200">
          <cell r="D200">
            <v>153.75999450683594</v>
          </cell>
          <cell r="J200">
            <v>153.21000671386719</v>
          </cell>
          <cell r="AA200">
            <v>100</v>
          </cell>
        </row>
        <row r="201">
          <cell r="D201">
            <v>153.92999267578125</v>
          </cell>
          <cell r="J201">
            <v>153.02999877929688</v>
          </cell>
          <cell r="AA201">
            <v>100</v>
          </cell>
        </row>
        <row r="202">
          <cell r="D202">
            <v>153.6300048828125</v>
          </cell>
          <cell r="J202">
            <v>153.03999328613281</v>
          </cell>
          <cell r="AA202">
            <v>100</v>
          </cell>
        </row>
        <row r="203">
          <cell r="D203">
            <v>153.35000610351563</v>
          </cell>
          <cell r="J203">
            <v>152.82000732421875</v>
          </cell>
          <cell r="AA203">
            <v>100</v>
          </cell>
        </row>
        <row r="204">
          <cell r="D204">
            <v>154.00999450683594</v>
          </cell>
          <cell r="J204">
            <v>153.05000305175781</v>
          </cell>
          <cell r="AA204">
            <v>100</v>
          </cell>
        </row>
        <row r="205">
          <cell r="D205">
            <v>153.77000427246094</v>
          </cell>
          <cell r="J205">
            <v>152.75</v>
          </cell>
          <cell r="AA205">
            <v>100</v>
          </cell>
        </row>
        <row r="206">
          <cell r="D206">
            <v>153.39999389648438</v>
          </cell>
          <cell r="J206">
            <v>152.82000732421875</v>
          </cell>
          <cell r="AA206">
            <v>100</v>
          </cell>
        </row>
        <row r="207">
          <cell r="D207">
            <v>153</v>
          </cell>
          <cell r="J207">
            <v>153.3800048828125</v>
          </cell>
          <cell r="AA207">
            <v>100</v>
          </cell>
        </row>
        <row r="208">
          <cell r="D208">
            <v>153.10000610351563</v>
          </cell>
          <cell r="J208">
            <v>153</v>
          </cell>
          <cell r="AA208">
            <v>100</v>
          </cell>
        </row>
        <row r="209">
          <cell r="D209">
            <v>152.80000305175781</v>
          </cell>
          <cell r="J209">
            <v>152.38999938964844</v>
          </cell>
          <cell r="AA209">
            <v>100</v>
          </cell>
        </row>
        <row r="210">
          <cell r="D210">
            <v>152.69999694824219</v>
          </cell>
          <cell r="J210">
            <v>151.8699951171875</v>
          </cell>
          <cell r="AA210">
            <v>100</v>
          </cell>
        </row>
        <row r="211">
          <cell r="D211">
            <v>152.10000610351563</v>
          </cell>
          <cell r="J211">
            <v>150.8699951171875</v>
          </cell>
          <cell r="AA211">
            <v>100</v>
          </cell>
        </row>
        <row r="212">
          <cell r="D212">
            <v>152.10000610351563</v>
          </cell>
          <cell r="J212">
            <v>151.60000610351563</v>
          </cell>
          <cell r="AA212">
            <v>100</v>
          </cell>
        </row>
        <row r="213">
          <cell r="D213">
            <v>151.60000610351563</v>
          </cell>
          <cell r="J213">
            <v>151.22999572753906</v>
          </cell>
          <cell r="AA213">
            <v>100</v>
          </cell>
        </row>
        <row r="214">
          <cell r="D214">
            <v>150.80000305175781</v>
          </cell>
          <cell r="J214">
            <v>150.41999816894531</v>
          </cell>
          <cell r="AA214">
            <v>100</v>
          </cell>
        </row>
        <row r="215">
          <cell r="D215">
            <v>149.5</v>
          </cell>
          <cell r="J215">
            <v>149.58999633789063</v>
          </cell>
          <cell r="AA215">
            <v>100</v>
          </cell>
        </row>
        <row r="216">
          <cell r="D216">
            <v>149.30000305175781</v>
          </cell>
          <cell r="J216">
            <v>149.8699951171875</v>
          </cell>
          <cell r="AA216">
            <v>100</v>
          </cell>
        </row>
        <row r="217">
          <cell r="D217">
            <v>150</v>
          </cell>
          <cell r="J217">
            <v>149.6199951171875</v>
          </cell>
          <cell r="AA217">
            <v>100</v>
          </cell>
        </row>
        <row r="218">
          <cell r="D218">
            <v>149.89999389648438</v>
          </cell>
          <cell r="J218">
            <v>149.30000305175781</v>
          </cell>
          <cell r="AA218">
            <v>100</v>
          </cell>
        </row>
        <row r="219">
          <cell r="D219">
            <v>149.39999389648438</v>
          </cell>
          <cell r="J219">
            <v>149.10000610351563</v>
          </cell>
          <cell r="AA219">
            <v>100</v>
          </cell>
        </row>
        <row r="220">
          <cell r="D220">
            <v>149.69999694824219</v>
          </cell>
          <cell r="J220">
            <v>149.13999938964844</v>
          </cell>
          <cell r="AA220">
            <v>100</v>
          </cell>
        </row>
        <row r="221">
          <cell r="D221">
            <v>149.5</v>
          </cell>
          <cell r="J221">
            <v>149.16000366210938</v>
          </cell>
          <cell r="AA221">
            <v>100</v>
          </cell>
        </row>
        <row r="222">
          <cell r="D222">
            <v>149.80000305175781</v>
          </cell>
          <cell r="J222">
            <v>149.41999816894531</v>
          </cell>
          <cell r="AA222">
            <v>100</v>
          </cell>
        </row>
        <row r="223">
          <cell r="D223">
            <v>149.64999389648438</v>
          </cell>
          <cell r="J223">
            <v>149.41999816894531</v>
          </cell>
          <cell r="AA223">
            <v>100</v>
          </cell>
        </row>
        <row r="224">
          <cell r="D224">
            <v>149.39999389648438</v>
          </cell>
          <cell r="J224">
            <v>149.05000305175781</v>
          </cell>
          <cell r="AA224">
            <v>100</v>
          </cell>
        </row>
        <row r="225">
          <cell r="D225">
            <v>149.25</v>
          </cell>
          <cell r="J225">
            <v>149.05000305175781</v>
          </cell>
          <cell r="AA225">
            <v>100</v>
          </cell>
        </row>
        <row r="226">
          <cell r="D226">
            <v>147.875</v>
          </cell>
          <cell r="J226">
            <v>149.05000305175781</v>
          </cell>
          <cell r="AA226">
            <v>100</v>
          </cell>
        </row>
        <row r="227">
          <cell r="D227">
            <v>147.875</v>
          </cell>
          <cell r="J227">
            <v>149.05000305175781</v>
          </cell>
          <cell r="AA227">
            <v>100</v>
          </cell>
        </row>
        <row r="228">
          <cell r="D228">
            <v>147.875</v>
          </cell>
          <cell r="J228">
            <v>149.05000305175781</v>
          </cell>
          <cell r="AA228">
            <v>100</v>
          </cell>
        </row>
        <row r="229">
          <cell r="D229">
            <v>146.5</v>
          </cell>
          <cell r="J229">
            <v>146.58000183105469</v>
          </cell>
          <cell r="AA229">
            <v>100</v>
          </cell>
        </row>
        <row r="230">
          <cell r="D230">
            <v>148.5</v>
          </cell>
          <cell r="J230">
            <v>145.46000671386719</v>
          </cell>
          <cell r="AA230">
            <v>100</v>
          </cell>
        </row>
        <row r="231">
          <cell r="D231">
            <v>146.60000610351563</v>
          </cell>
          <cell r="J231">
            <v>146.14999389648438</v>
          </cell>
          <cell r="AA231">
            <v>100</v>
          </cell>
        </row>
        <row r="232">
          <cell r="D232">
            <v>146.60000610351563</v>
          </cell>
          <cell r="J232">
            <v>145.97999572753906</v>
          </cell>
          <cell r="AA232">
            <v>100</v>
          </cell>
        </row>
        <row r="233">
          <cell r="D233">
            <v>146.5</v>
          </cell>
          <cell r="J233">
            <v>145.91000366210938</v>
          </cell>
          <cell r="AA233">
            <v>100</v>
          </cell>
        </row>
        <row r="234">
          <cell r="D234">
            <v>146.5</v>
          </cell>
          <cell r="J234">
            <v>146.19000244140625</v>
          </cell>
          <cell r="AA234">
            <v>100</v>
          </cell>
        </row>
        <row r="235">
          <cell r="D235">
            <v>146.75</v>
          </cell>
          <cell r="J235">
            <v>146.49000549316406</v>
          </cell>
          <cell r="AA235">
            <v>100</v>
          </cell>
        </row>
        <row r="236">
          <cell r="D236">
            <v>147.5</v>
          </cell>
          <cell r="J236">
            <v>146.57000732421875</v>
          </cell>
          <cell r="AA236">
            <v>100</v>
          </cell>
        </row>
        <row r="237">
          <cell r="D237">
            <v>149</v>
          </cell>
          <cell r="J237">
            <v>147.67999267578125</v>
          </cell>
          <cell r="AA237">
            <v>100</v>
          </cell>
        </row>
        <row r="238">
          <cell r="D238">
            <v>149.35000610351563</v>
          </cell>
          <cell r="J238">
            <v>148.6199951171875</v>
          </cell>
          <cell r="AA238">
            <v>100</v>
          </cell>
        </row>
        <row r="239">
          <cell r="D239">
            <v>150.69999694824219</v>
          </cell>
          <cell r="J239">
            <v>149.77000427246094</v>
          </cell>
          <cell r="AA239">
            <v>100</v>
          </cell>
        </row>
        <row r="240">
          <cell r="D240">
            <v>150.80000305175781</v>
          </cell>
          <cell r="J240">
            <v>150.25999450683594</v>
          </cell>
          <cell r="AA240">
            <v>100</v>
          </cell>
        </row>
        <row r="241">
          <cell r="D241">
            <v>151.80000305175781</v>
          </cell>
          <cell r="J241">
            <v>151.5</v>
          </cell>
          <cell r="AA241">
            <v>100</v>
          </cell>
        </row>
        <row r="242">
          <cell r="D242">
            <v>151.60000610351563</v>
          </cell>
          <cell r="J242">
            <v>150.25999450683594</v>
          </cell>
          <cell r="AA242">
            <v>100</v>
          </cell>
        </row>
        <row r="243">
          <cell r="D243">
            <v>151.60000610351563</v>
          </cell>
          <cell r="J243">
            <v>150.66999816894531</v>
          </cell>
          <cell r="AA243">
            <v>100</v>
          </cell>
        </row>
        <row r="244">
          <cell r="D244">
            <v>151</v>
          </cell>
          <cell r="J244">
            <v>149.77999877929688</v>
          </cell>
          <cell r="AA244">
            <v>100</v>
          </cell>
        </row>
        <row r="245">
          <cell r="D245">
            <v>150.89999389648438</v>
          </cell>
          <cell r="J245">
            <v>150.14999389648438</v>
          </cell>
          <cell r="AA245">
            <v>100</v>
          </cell>
        </row>
        <row r="246">
          <cell r="D246">
            <v>151</v>
          </cell>
          <cell r="J246">
            <v>149.83000183105469</v>
          </cell>
          <cell r="AA246">
            <v>100</v>
          </cell>
        </row>
        <row r="247">
          <cell r="D247">
            <v>151.30000305175781</v>
          </cell>
          <cell r="J247">
            <v>150.8699951171875</v>
          </cell>
          <cell r="AA247">
            <v>100</v>
          </cell>
        </row>
        <row r="248">
          <cell r="D248">
            <v>151.10000610351563</v>
          </cell>
          <cell r="J248">
            <v>150.1300048828125</v>
          </cell>
          <cell r="AA248">
            <v>100</v>
          </cell>
        </row>
        <row r="249">
          <cell r="D249">
            <v>151</v>
          </cell>
          <cell r="J249">
            <v>149.91999816894531</v>
          </cell>
          <cell r="AA249">
            <v>100</v>
          </cell>
        </row>
        <row r="250">
          <cell r="D250">
            <v>151.10000610351563</v>
          </cell>
          <cell r="J250">
            <v>149.89999389648438</v>
          </cell>
          <cell r="AA250">
            <v>100</v>
          </cell>
        </row>
        <row r="251">
          <cell r="D251">
            <v>150.80000305175781</v>
          </cell>
          <cell r="J251">
            <v>149.80000305175781</v>
          </cell>
          <cell r="AA251">
            <v>100</v>
          </cell>
        </row>
        <row r="252">
          <cell r="D252">
            <v>150.89999389648438</v>
          </cell>
          <cell r="J252">
            <v>150.17999267578125</v>
          </cell>
          <cell r="AA252">
            <v>100</v>
          </cell>
        </row>
        <row r="253">
          <cell r="D253">
            <v>150.30000305175781</v>
          </cell>
          <cell r="J253">
            <v>150.02000427246094</v>
          </cell>
          <cell r="AA253">
            <v>100</v>
          </cell>
        </row>
        <row r="254">
          <cell r="D254">
            <v>149.80000305175781</v>
          </cell>
          <cell r="J254">
            <v>149.25</v>
          </cell>
          <cell r="AA254">
            <v>100</v>
          </cell>
        </row>
        <row r="255">
          <cell r="D255">
            <v>149.19999694824219</v>
          </cell>
          <cell r="J255">
            <v>149.33000183105469</v>
          </cell>
          <cell r="AA255">
            <v>100</v>
          </cell>
        </row>
        <row r="256">
          <cell r="D256">
            <v>149.5</v>
          </cell>
          <cell r="J256">
            <v>149.41000366210938</v>
          </cell>
          <cell r="AA256">
            <v>100</v>
          </cell>
        </row>
        <row r="257">
          <cell r="D257">
            <v>148.39999389648438</v>
          </cell>
          <cell r="J257">
            <v>148.3800048828125</v>
          </cell>
          <cell r="AA257">
            <v>100</v>
          </cell>
        </row>
        <row r="258">
          <cell r="D258">
            <v>147.19999694824219</v>
          </cell>
          <cell r="J258">
            <v>147.13999938964844</v>
          </cell>
          <cell r="AA258">
            <v>100</v>
          </cell>
        </row>
        <row r="259">
          <cell r="D259">
            <v>147.19999694824219</v>
          </cell>
          <cell r="J259">
            <v>147.13999938964844</v>
          </cell>
          <cell r="AA259">
            <v>100</v>
          </cell>
        </row>
        <row r="260">
          <cell r="D260">
            <v>149</v>
          </cell>
          <cell r="J260">
            <v>147.69000244140625</v>
          </cell>
          <cell r="AA260">
            <v>100</v>
          </cell>
        </row>
        <row r="261">
          <cell r="D261">
            <v>148.5</v>
          </cell>
          <cell r="J261">
            <v>147.60000610351563</v>
          </cell>
          <cell r="AA261">
            <v>100</v>
          </cell>
        </row>
        <row r="262">
          <cell r="D262">
            <v>148.19999694824219</v>
          </cell>
          <cell r="J262">
            <v>147.85000610351563</v>
          </cell>
          <cell r="AA262">
            <v>100</v>
          </cell>
        </row>
        <row r="263">
          <cell r="D263">
            <v>148.69999694824219</v>
          </cell>
          <cell r="J263">
            <v>147.49000549316406</v>
          </cell>
          <cell r="AA263">
            <v>100</v>
          </cell>
        </row>
        <row r="264">
          <cell r="D264">
            <v>148.5</v>
          </cell>
          <cell r="J264">
            <v>147.57000732421875</v>
          </cell>
          <cell r="AA264">
            <v>100</v>
          </cell>
        </row>
        <row r="265">
          <cell r="D265">
            <v>148.39999389648438</v>
          </cell>
          <cell r="J265">
            <v>147.27999877929688</v>
          </cell>
          <cell r="AA265">
            <v>100</v>
          </cell>
        </row>
        <row r="266">
          <cell r="D266">
            <v>147.80000305175781</v>
          </cell>
          <cell r="J266">
            <v>147.3699951171875</v>
          </cell>
          <cell r="AA266">
            <v>100</v>
          </cell>
        </row>
        <row r="267">
          <cell r="D267">
            <v>147.60000610351563</v>
          </cell>
          <cell r="J267">
            <v>146.8699951171875</v>
          </cell>
          <cell r="AA267">
            <v>100</v>
          </cell>
        </row>
        <row r="268">
          <cell r="D268">
            <v>147</v>
          </cell>
          <cell r="J268">
            <v>146.47000122070313</v>
          </cell>
          <cell r="AA268">
            <v>100</v>
          </cell>
        </row>
        <row r="269">
          <cell r="D269">
            <v>147.39999389648438</v>
          </cell>
          <cell r="J269">
            <v>146.63999938964844</v>
          </cell>
          <cell r="AA269">
            <v>100</v>
          </cell>
        </row>
        <row r="270">
          <cell r="D270">
            <v>147.19999694824219</v>
          </cell>
          <cell r="J270">
            <v>146.36000061035156</v>
          </cell>
          <cell r="AA270">
            <v>100</v>
          </cell>
        </row>
        <row r="271">
          <cell r="D271">
            <v>147</v>
          </cell>
          <cell r="J271">
            <v>146.16000366210938</v>
          </cell>
          <cell r="AA271">
            <v>100</v>
          </cell>
        </row>
        <row r="272">
          <cell r="D272">
            <v>145.39999389648438</v>
          </cell>
          <cell r="J272">
            <v>145.27999877929688</v>
          </cell>
          <cell r="AA272">
            <v>100</v>
          </cell>
        </row>
        <row r="273">
          <cell r="D273">
            <v>144.69999694824219</v>
          </cell>
          <cell r="J273">
            <v>144.86000061035156</v>
          </cell>
          <cell r="AA273">
            <v>100</v>
          </cell>
        </row>
        <row r="274">
          <cell r="D274">
            <v>143.5</v>
          </cell>
          <cell r="J274">
            <v>143.60000610351563</v>
          </cell>
          <cell r="AA274">
            <v>100</v>
          </cell>
        </row>
        <row r="275">
          <cell r="D275">
            <v>143.19999694824219</v>
          </cell>
          <cell r="J275">
            <v>143.47000122070313</v>
          </cell>
          <cell r="AA275">
            <v>100</v>
          </cell>
        </row>
        <row r="276">
          <cell r="D276">
            <v>143.89999389648438</v>
          </cell>
          <cell r="J276">
            <v>143.55000305175781</v>
          </cell>
          <cell r="AA276">
            <v>100</v>
          </cell>
        </row>
        <row r="277">
          <cell r="D277">
            <v>142</v>
          </cell>
          <cell r="J277">
            <v>142.11000061035156</v>
          </cell>
          <cell r="AA277">
            <v>100</v>
          </cell>
        </row>
        <row r="278">
          <cell r="D278">
            <v>143.19999694824219</v>
          </cell>
          <cell r="J278">
            <v>142.89999389648438</v>
          </cell>
          <cell r="AA278">
            <v>100</v>
          </cell>
        </row>
        <row r="279">
          <cell r="D279">
            <v>143.5</v>
          </cell>
          <cell r="J279">
            <v>143.55999755859375</v>
          </cell>
          <cell r="AA279">
            <v>100</v>
          </cell>
        </row>
        <row r="280">
          <cell r="D280">
            <v>143.80000305175781</v>
          </cell>
          <cell r="J280">
            <v>143.22000122070313</v>
          </cell>
          <cell r="AA280">
            <v>100</v>
          </cell>
        </row>
        <row r="281">
          <cell r="D281">
            <v>143.19999694824219</v>
          </cell>
          <cell r="J281">
            <v>142.3699951171875</v>
          </cell>
          <cell r="AA281">
            <v>100</v>
          </cell>
        </row>
        <row r="282">
          <cell r="D282">
            <v>143</v>
          </cell>
          <cell r="J282">
            <v>142.72999572753906</v>
          </cell>
          <cell r="AA282">
            <v>100</v>
          </cell>
        </row>
        <row r="283">
          <cell r="D283">
            <v>141.89999389648438</v>
          </cell>
          <cell r="J283">
            <v>142.08999633789063</v>
          </cell>
          <cell r="AA283">
            <v>100</v>
          </cell>
        </row>
        <row r="284">
          <cell r="D284">
            <v>141.19999694824219</v>
          </cell>
          <cell r="J284">
            <v>141.58999633789063</v>
          </cell>
          <cell r="AA284">
            <v>100</v>
          </cell>
        </row>
        <row r="285">
          <cell r="D285">
            <v>141.89999389648438</v>
          </cell>
          <cell r="J285">
            <v>141.32000732421875</v>
          </cell>
          <cell r="AA285">
            <v>100</v>
          </cell>
        </row>
        <row r="286">
          <cell r="D286">
            <v>141.69999694824219</v>
          </cell>
          <cell r="J286">
            <v>141.27999877929688</v>
          </cell>
          <cell r="AA286">
            <v>100</v>
          </cell>
        </row>
        <row r="287">
          <cell r="D287">
            <v>142.19999694824219</v>
          </cell>
          <cell r="J287">
            <v>141.44999694824219</v>
          </cell>
          <cell r="AA287">
            <v>100</v>
          </cell>
        </row>
        <row r="288">
          <cell r="D288">
            <v>141.60000610351563</v>
          </cell>
          <cell r="J288">
            <v>141.24000549316406</v>
          </cell>
          <cell r="AA288">
            <v>100</v>
          </cell>
        </row>
        <row r="289">
          <cell r="D289">
            <v>141.69999694824219</v>
          </cell>
          <cell r="J289">
            <v>141.66999816894531</v>
          </cell>
          <cell r="AA289">
            <v>100</v>
          </cell>
        </row>
        <row r="290">
          <cell r="D290">
            <v>142</v>
          </cell>
          <cell r="J290">
            <v>142.02999877929688</v>
          </cell>
          <cell r="AA290">
            <v>100</v>
          </cell>
        </row>
        <row r="291">
          <cell r="D291">
            <v>141.80000305175781</v>
          </cell>
          <cell r="J291">
            <v>141.46000671386719</v>
          </cell>
          <cell r="AA291">
            <v>100</v>
          </cell>
        </row>
        <row r="292">
          <cell r="D292">
            <v>141.69999694824219</v>
          </cell>
          <cell r="J292">
            <v>141.22999572753906</v>
          </cell>
          <cell r="AA292">
            <v>100</v>
          </cell>
        </row>
        <row r="293">
          <cell r="D293">
            <v>141.60000610351563</v>
          </cell>
          <cell r="J293">
            <v>141.08999633789063</v>
          </cell>
          <cell r="AA293">
            <v>100</v>
          </cell>
        </row>
        <row r="294">
          <cell r="D294">
            <v>141.39999389648438</v>
          </cell>
          <cell r="J294">
            <v>140.72999572753906</v>
          </cell>
          <cell r="AA294">
            <v>100</v>
          </cell>
        </row>
        <row r="295">
          <cell r="D295">
            <v>141.19999694824219</v>
          </cell>
          <cell r="J295">
            <v>140.46000671386719</v>
          </cell>
          <cell r="AA295">
            <v>100</v>
          </cell>
        </row>
        <row r="296">
          <cell r="D296">
            <v>140.89999389648438</v>
          </cell>
          <cell r="J296">
            <v>140.47999572753906</v>
          </cell>
          <cell r="AA296">
            <v>100</v>
          </cell>
        </row>
        <row r="297">
          <cell r="D297">
            <v>141</v>
          </cell>
          <cell r="J297">
            <v>140.52000427246094</v>
          </cell>
          <cell r="AA297">
            <v>100</v>
          </cell>
        </row>
        <row r="298">
          <cell r="D298">
            <v>140.69999694824219</v>
          </cell>
          <cell r="J298">
            <v>140.27999877929688</v>
          </cell>
          <cell r="AA298">
            <v>100</v>
          </cell>
        </row>
        <row r="299">
          <cell r="D299">
            <v>141.30000305175781</v>
          </cell>
          <cell r="J299">
            <v>140.67999267578125</v>
          </cell>
          <cell r="AA299">
            <v>100</v>
          </cell>
        </row>
        <row r="300">
          <cell r="D300">
            <v>141.80000305175781</v>
          </cell>
          <cell r="J300">
            <v>141.27999877929688</v>
          </cell>
          <cell r="AA300">
            <v>100</v>
          </cell>
        </row>
        <row r="301">
          <cell r="D301">
            <v>142.30000305175781</v>
          </cell>
          <cell r="J301">
            <v>141.75999450683594</v>
          </cell>
          <cell r="AA301">
            <v>100</v>
          </cell>
        </row>
        <row r="302">
          <cell r="D302">
            <v>142.30000305175781</v>
          </cell>
          <cell r="J302">
            <v>141.66999816894531</v>
          </cell>
          <cell r="AA302">
            <v>100</v>
          </cell>
        </row>
        <row r="303">
          <cell r="D303">
            <v>142.10000610351563</v>
          </cell>
          <cell r="J303">
            <v>141.42999267578125</v>
          </cell>
          <cell r="AA303">
            <v>100</v>
          </cell>
        </row>
        <row r="304">
          <cell r="D304">
            <v>142.10000610351563</v>
          </cell>
          <cell r="J304">
            <v>141.22999572753906</v>
          </cell>
          <cell r="AA304">
            <v>100</v>
          </cell>
        </row>
        <row r="305">
          <cell r="D305">
            <v>141.80000305175781</v>
          </cell>
          <cell r="J305">
            <v>140.8699951171875</v>
          </cell>
          <cell r="AA305">
            <v>100</v>
          </cell>
        </row>
        <row r="306">
          <cell r="D306">
            <v>141.60000610351563</v>
          </cell>
          <cell r="J306">
            <v>140.71000671386719</v>
          </cell>
          <cell r="AA306">
            <v>100</v>
          </cell>
        </row>
        <row r="307">
          <cell r="D307">
            <v>141.53999328613281</v>
          </cell>
          <cell r="J307">
            <v>140.69000244140625</v>
          </cell>
          <cell r="AA307">
            <v>100</v>
          </cell>
        </row>
        <row r="308">
          <cell r="D308">
            <v>141.60000610351563</v>
          </cell>
          <cell r="J308">
            <v>141</v>
          </cell>
          <cell r="AA308">
            <v>100</v>
          </cell>
        </row>
        <row r="309">
          <cell r="D309">
            <v>142.30000305175781</v>
          </cell>
          <cell r="J309">
            <v>141.6199951171875</v>
          </cell>
          <cell r="AA309">
            <v>100</v>
          </cell>
        </row>
        <row r="310">
          <cell r="D310">
            <v>142.89999389648438</v>
          </cell>
          <cell r="J310">
            <v>142.24000549316406</v>
          </cell>
          <cell r="AA310">
            <v>100</v>
          </cell>
        </row>
        <row r="311">
          <cell r="D311">
            <v>142.89999389648438</v>
          </cell>
          <cell r="J311">
            <v>142.05999755859375</v>
          </cell>
          <cell r="AA311">
            <v>100</v>
          </cell>
        </row>
        <row r="312">
          <cell r="D312">
            <v>142.69999694824219</v>
          </cell>
          <cell r="J312">
            <v>141.85000610351563</v>
          </cell>
          <cell r="AA312">
            <v>100</v>
          </cell>
        </row>
        <row r="313">
          <cell r="D313">
            <v>142.69999694824219</v>
          </cell>
          <cell r="J313">
            <v>141.21000671386719</v>
          </cell>
          <cell r="AA313">
            <v>100</v>
          </cell>
        </row>
        <row r="314">
          <cell r="D314">
            <v>142.69999694824219</v>
          </cell>
          <cell r="J314">
            <v>141.41999816894531</v>
          </cell>
          <cell r="AA314">
            <v>100</v>
          </cell>
        </row>
        <row r="315">
          <cell r="D315">
            <v>142.89999389648438</v>
          </cell>
          <cell r="J315">
            <v>141.78999328613281</v>
          </cell>
          <cell r="AA315">
            <v>100</v>
          </cell>
        </row>
        <row r="316">
          <cell r="D316">
            <v>142.89999389648438</v>
          </cell>
          <cell r="J316">
            <v>141.41999816894531</v>
          </cell>
          <cell r="AA316">
            <v>100</v>
          </cell>
        </row>
        <row r="317">
          <cell r="D317">
            <v>142.5</v>
          </cell>
          <cell r="J317">
            <v>141.78999328613281</v>
          </cell>
          <cell r="AA317">
            <v>100</v>
          </cell>
        </row>
        <row r="318">
          <cell r="D318">
            <v>142.19999694824219</v>
          </cell>
          <cell r="J318">
            <v>141.17999267578125</v>
          </cell>
          <cell r="AA318">
            <v>100</v>
          </cell>
        </row>
        <row r="319">
          <cell r="D319">
            <v>142.10000610351563</v>
          </cell>
          <cell r="J319">
            <v>141.14999389648438</v>
          </cell>
          <cell r="AA319">
            <v>100</v>
          </cell>
        </row>
        <row r="320">
          <cell r="D320">
            <v>141.69999694824219</v>
          </cell>
          <cell r="J320">
            <v>140.71000671386719</v>
          </cell>
          <cell r="AA320">
            <v>100</v>
          </cell>
        </row>
        <row r="321">
          <cell r="D321">
            <v>141.30000305175781</v>
          </cell>
          <cell r="J321">
            <v>140.60000610351563</v>
          </cell>
          <cell r="AA321">
            <v>100</v>
          </cell>
        </row>
        <row r="322">
          <cell r="D322">
            <v>140.60000610351563</v>
          </cell>
          <cell r="J322">
            <v>140.16999816894531</v>
          </cell>
          <cell r="AA322">
            <v>100</v>
          </cell>
        </row>
        <row r="323">
          <cell r="D323">
            <v>140.19999694824219</v>
          </cell>
          <cell r="J323">
            <v>140</v>
          </cell>
          <cell r="AA323">
            <v>100</v>
          </cell>
        </row>
        <row r="324">
          <cell r="D324">
            <v>140.10000610351563</v>
          </cell>
          <cell r="J324">
            <v>139.72999572753906</v>
          </cell>
          <cell r="AA324">
            <v>100</v>
          </cell>
        </row>
        <row r="325">
          <cell r="D325">
            <v>140.39999389648438</v>
          </cell>
          <cell r="J325">
            <v>139.88999938964844</v>
          </cell>
          <cell r="AA325">
            <v>100</v>
          </cell>
        </row>
        <row r="326">
          <cell r="D326">
            <v>140.5</v>
          </cell>
          <cell r="J326">
            <v>139.94000244140625</v>
          </cell>
          <cell r="AA326">
            <v>100</v>
          </cell>
        </row>
        <row r="327">
          <cell r="D327">
            <v>140.80000305175781</v>
          </cell>
          <cell r="J327">
            <v>140.25</v>
          </cell>
          <cell r="AA327">
            <v>100</v>
          </cell>
        </row>
        <row r="328">
          <cell r="D328">
            <v>140.69999694824219</v>
          </cell>
          <cell r="J328">
            <v>140.05000305175781</v>
          </cell>
          <cell r="AA328">
            <v>100</v>
          </cell>
        </row>
        <row r="329">
          <cell r="D329">
            <v>140.10000610351563</v>
          </cell>
          <cell r="J329">
            <v>139.74000549316406</v>
          </cell>
          <cell r="AA329">
            <v>100</v>
          </cell>
        </row>
        <row r="330">
          <cell r="D330">
            <v>139.69999694824219</v>
          </cell>
          <cell r="J330">
            <v>139.03999328613281</v>
          </cell>
          <cell r="AA330">
            <v>100</v>
          </cell>
        </row>
        <row r="331">
          <cell r="D331">
            <v>139.5</v>
          </cell>
          <cell r="J331">
            <v>139.16000366210938</v>
          </cell>
          <cell r="AA331">
            <v>100</v>
          </cell>
        </row>
        <row r="332">
          <cell r="D332">
            <v>139.39999389648438</v>
          </cell>
          <cell r="J332">
            <v>139.17999267578125</v>
          </cell>
          <cell r="AA332">
            <v>100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otes"/>
      <sheetName val="MS"/>
      <sheetName val="MSPR"/>
      <sheetName val="BOA"/>
      <sheetName val="NFA"/>
      <sheetName val="G"/>
      <sheetName val="M"/>
      <sheetName val="Mon-tab"/>
      <sheetName val="Chart. mon-growth"/>
      <sheetName val="Chart. mon-shares"/>
      <sheetName val="ChartData"/>
      <sheetName val="Module1"/>
      <sheetName val="Chart__mon-growth"/>
      <sheetName val="Chart__mon-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Mon-tab with 2007 for Auth(2)"/>
      <sheetName val="Table for Auth--Final Apr 28 04"/>
      <sheetName val="BOA cash flow 2004"/>
      <sheetName val="Contents"/>
      <sheetName val="Notes"/>
      <sheetName val="Sheet1"/>
      <sheetName val="MS"/>
      <sheetName val="MSPR"/>
      <sheetName val="Monetary output to REAL"/>
      <sheetName val="BOA"/>
      <sheetName val="BOA cash flow 2003"/>
      <sheetName val="BOP CF2004 Revised April 8 2004"/>
      <sheetName val="INTEREST RATES"/>
      <sheetName val="NFA"/>
      <sheetName val="G"/>
      <sheetName val="M"/>
      <sheetName val="2003-2005 plan-present"/>
      <sheetName val="Data for 2003 BOP"/>
      <sheetName val="Imports in months of G&amp;S"/>
      <sheetName val="Domestic financing 2004-05"/>
      <sheetName val="WEO"/>
      <sheetName val="Mon-tab"/>
      <sheetName val="Pierre output table"/>
      <sheetName val="Output for charts--Monetary"/>
      <sheetName val="Charts for SR"/>
      <sheetName val="Fiscal data sheet for charts"/>
      <sheetName val="Mon-tab with 2007"/>
      <sheetName val="12. Disbursements"/>
      <sheetName val="1. Quant Cond Table"/>
      <sheetName val="Old charts 1"/>
      <sheetName val="Old charts 2"/>
      <sheetName val="Old charts 3"/>
      <sheetName val="Old charts 4"/>
      <sheetName val="Old charts 5"/>
      <sheetName val="Junk follows--&gt;"/>
      <sheetName val="nEW 4 MONTHS OF RES DATA"/>
      <sheetName val="Changes to CA for PDR"/>
      <sheetName val="Changes to CA due to PDR"/>
      <sheetName val="4 months of imports--OLD"/>
      <sheetName val="Chart1"/>
      <sheetName val="Chart3"/>
      <sheetName val="Chart4"/>
      <sheetName val="Chart5"/>
      <sheetName val="Module1"/>
      <sheetName val=""/>
      <sheetName val="#REF"/>
      <sheetName val="Mon-tab_with_2007_for_Auth(2)"/>
      <sheetName val="Table_for_Auth--Final_Apr_28_04"/>
      <sheetName val="BOA_cash_flow_2004"/>
      <sheetName val="Monetary_output_to_REAL"/>
      <sheetName val="BOA_cash_flow_2003"/>
      <sheetName val="BOP_CF2004_Revised_April_8_2004"/>
      <sheetName val="INTEREST_RATES"/>
      <sheetName val="2003-2005_plan-present"/>
      <sheetName val="Data_for_2003_BOP"/>
      <sheetName val="Imports_in_months_of_G&amp;S"/>
      <sheetName val="Domestic_financing_2004-05"/>
      <sheetName val="Pierre_output_table"/>
      <sheetName val="Output_for_charts--Monetary"/>
      <sheetName val="Charts_for_SR"/>
      <sheetName val="Fiscal_data_sheet_for_charts"/>
      <sheetName val="Mon-tab_with_2007"/>
      <sheetName val="12__Disbursements"/>
      <sheetName val="1__Quant_Cond_Table"/>
      <sheetName val="Old_charts_1"/>
      <sheetName val="Old_charts_2"/>
      <sheetName val="Old_charts_3"/>
      <sheetName val="Old_charts_4"/>
      <sheetName val="Old_charts_5"/>
      <sheetName val="Junk_follows--&gt;"/>
      <sheetName val="nEW_4_MONTHS_OF_RES_DATA"/>
      <sheetName val="Changes_to_CA_for_PDR"/>
      <sheetName val="Changes_to_CA_due_to_PDR"/>
      <sheetName val="4_months_of_imports--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3">
          <cell r="AX73">
            <v>489.5</v>
          </cell>
          <cell r="AY73">
            <v>492.4</v>
          </cell>
          <cell r="AZ73">
            <v>495.2</v>
          </cell>
          <cell r="BA73">
            <v>507.5</v>
          </cell>
          <cell r="BB73">
            <v>510</v>
          </cell>
          <cell r="BC73">
            <v>520.79999999999995</v>
          </cell>
          <cell r="BD73">
            <v>528.79999999999995</v>
          </cell>
          <cell r="BE73">
            <v>537.4</v>
          </cell>
          <cell r="BF73">
            <v>528.29999999999995</v>
          </cell>
          <cell r="BG73">
            <v>538.5</v>
          </cell>
          <cell r="BH73">
            <v>548.1</v>
          </cell>
          <cell r="BI73">
            <v>563.1</v>
          </cell>
          <cell r="BJ73">
            <v>585.9</v>
          </cell>
          <cell r="BK73">
            <v>592.4</v>
          </cell>
          <cell r="BL73">
            <v>585</v>
          </cell>
          <cell r="BM73">
            <v>594.20000000000005</v>
          </cell>
          <cell r="BN73">
            <v>599.29999999999995</v>
          </cell>
          <cell r="BO73">
            <v>580</v>
          </cell>
          <cell r="BP73">
            <v>44.3</v>
          </cell>
          <cell r="BQ73">
            <v>28.6</v>
          </cell>
          <cell r="BR73">
            <v>28.4</v>
          </cell>
          <cell r="BS73">
            <v>40.64</v>
          </cell>
          <cell r="BT73">
            <v>40.250999999999998</v>
          </cell>
          <cell r="BU73">
            <v>40.411999999999999</v>
          </cell>
          <cell r="BV73">
            <v>40.411999999999999</v>
          </cell>
          <cell r="BW73">
            <v>40.411999999999999</v>
          </cell>
          <cell r="BX73">
            <v>40.400000000000006</v>
          </cell>
        </row>
        <row r="74">
          <cell r="AX74">
            <v>112.5</v>
          </cell>
          <cell r="AY74">
            <v>114.5</v>
          </cell>
          <cell r="AZ74">
            <v>117.3</v>
          </cell>
          <cell r="BA74">
            <v>122.2</v>
          </cell>
          <cell r="BB74">
            <v>124.2</v>
          </cell>
          <cell r="BC74">
            <v>112.2</v>
          </cell>
          <cell r="BD74">
            <v>115</v>
          </cell>
          <cell r="BE74">
            <v>118</v>
          </cell>
          <cell r="BF74">
            <v>118.5</v>
          </cell>
          <cell r="BG74">
            <v>123.6</v>
          </cell>
          <cell r="BH74">
            <v>127.1</v>
          </cell>
          <cell r="BI74">
            <v>134.30000000000001</v>
          </cell>
          <cell r="BJ74">
            <v>142.30000000000001</v>
          </cell>
          <cell r="BK74">
            <v>147</v>
          </cell>
          <cell r="BL74">
            <v>145.19999999999999</v>
          </cell>
          <cell r="BM74">
            <v>149.5</v>
          </cell>
          <cell r="BN74">
            <v>154.4</v>
          </cell>
          <cell r="BO74">
            <v>146.9</v>
          </cell>
          <cell r="BP74" t="str">
            <v>na</v>
          </cell>
          <cell r="BQ74" t="str">
            <v>na</v>
          </cell>
          <cell r="BR74" t="str">
            <v>na</v>
          </cell>
          <cell r="BS74" t="str">
            <v>na</v>
          </cell>
          <cell r="BT74" t="str">
            <v>na</v>
          </cell>
          <cell r="BU74" t="str">
            <v>na</v>
          </cell>
          <cell r="BV74" t="str">
            <v>na</v>
          </cell>
          <cell r="BW74" t="str">
            <v>na</v>
          </cell>
          <cell r="BX74" t="str">
            <v>na</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tofe"/>
      <sheetName val="tofetrim"/>
      <sheetName val="rev"/>
      <sheetName val="revtrim"/>
      <sheetName val="revmens"/>
      <sheetName val="revagtrim"/>
      <sheetName val="rev new"/>
      <sheetName val="extfintrim"/>
      <sheetName val="weta"/>
      <sheetName val="pclub"/>
      <sheetName val="SR_Table"/>
      <sheetName val="SR_Table_FR"/>
      <sheetName val="SR_Table_Perc_"/>
      <sheetName val="SR_Table_Perc__FR"/>
      <sheetName val="SR_Table6"/>
      <sheetName val="rev_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Con"/>
      <sheetName val="Asm"/>
      <sheetName val="Gout"/>
      <sheetName val="Fout"/>
      <sheetName val="Mout"/>
      <sheetName val="Bout"/>
      <sheetName val="BoutUSD"/>
      <sheetName val="DSAout"/>
      <sheetName val="Gin"/>
      <sheetName val="Fin"/>
      <sheetName val="Min"/>
      <sheetName val="Bin"/>
      <sheetName val="BinUSD"/>
      <sheetName val="FoF"/>
      <sheetName val="AnM"/>
      <sheetName val="PIN"/>
      <sheetName val="Cht"/>
      <sheetName val="MONA"/>
      <sheetName val="Old"/>
      <sheetName val="Ch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SUMMARY_TABLE"/>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6243.0685354465459</v>
          </cell>
          <cell r="F14">
            <v>6879.992387598686</v>
          </cell>
        </row>
        <row r="15">
          <cell r="A15" t="str">
            <v xml:space="preserve">   Public consumption</v>
          </cell>
          <cell r="B15" t="str">
            <v>CG</v>
          </cell>
          <cell r="C15" t="str">
            <v>END</v>
          </cell>
          <cell r="E15">
            <v>2664</v>
          </cell>
          <cell r="F15">
            <v>2288</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8145.4038439568849</v>
          </cell>
          <cell r="F23">
            <v>8217.7790088887741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1297.2715316612591</v>
          </cell>
          <cell r="F39">
            <v>302.01190168882636</v>
          </cell>
          <cell r="G39">
            <v>757.14622394243213</v>
          </cell>
          <cell r="H39">
            <v>737.98592831972951</v>
          </cell>
          <cell r="I39">
            <v>761.65677314887773</v>
          </cell>
          <cell r="J39">
            <v>828.56203930673598</v>
          </cell>
          <cell r="K39">
            <v>861.82643282404342</v>
          </cell>
          <cell r="L39">
            <v>861.82643282404342</v>
          </cell>
        </row>
        <row r="40">
          <cell r="A40" t="str">
            <v xml:space="preserve">   Public financing  3/</v>
          </cell>
          <cell r="B40" t="str">
            <v>CFCG</v>
          </cell>
          <cell r="C40" t="str">
            <v>EXOG</v>
          </cell>
          <cell r="E40">
            <v>268.2493316612593</v>
          </cell>
          <cell r="F40">
            <v>-404.5448317635587</v>
          </cell>
          <cell r="G40">
            <v>115.62987123774747</v>
          </cell>
          <cell r="H40">
            <v>205.75077893389206</v>
          </cell>
          <cell r="I40">
            <v>107.34445749314727</v>
          </cell>
          <cell r="J40">
            <v>69.870952027308775</v>
          </cell>
          <cell r="K40">
            <v>64.912196744700168</v>
          </cell>
          <cell r="L40">
            <v>64.912196744700168</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1029.0221999999999</v>
          </cell>
          <cell r="F42">
            <v>706.55673345238506</v>
          </cell>
          <cell r="G42">
            <v>641.51635270468466</v>
          </cell>
          <cell r="H42">
            <v>532.23514938583742</v>
          </cell>
          <cell r="I42">
            <v>654.31231565573046</v>
          </cell>
          <cell r="J42">
            <v>758.69108727942717</v>
          </cell>
          <cell r="K42">
            <v>796.91423607934325</v>
          </cell>
          <cell r="L42">
            <v>796.91423607934325</v>
          </cell>
        </row>
        <row r="43">
          <cell r="A43" t="str">
            <v xml:space="preserve">Change in net international reserves </v>
          </cell>
          <cell r="B43" t="str">
            <v>CNIR</v>
          </cell>
          <cell r="C43" t="str">
            <v>END</v>
          </cell>
          <cell r="E43">
            <v>238.20719999999997</v>
          </cell>
          <cell r="F43">
            <v>-1212.5733665476153</v>
          </cell>
        </row>
        <row r="45">
          <cell r="A45" t="str">
            <v>Memorandum items:</v>
          </cell>
        </row>
        <row r="46">
          <cell r="A46" t="str">
            <v>Direct foreign financed project import  3/</v>
          </cell>
          <cell r="B46" t="str">
            <v>MP</v>
          </cell>
          <cell r="C46" t="str">
            <v>EXOG</v>
          </cell>
          <cell r="E46">
            <v>134.12466583062965</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2614</v>
          </cell>
          <cell r="F51">
            <v>2645</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3305.2</v>
          </cell>
          <cell r="F53">
            <v>2945</v>
          </cell>
        </row>
        <row r="54">
          <cell r="A54" t="str">
            <v xml:space="preserve">   Consumption</v>
          </cell>
          <cell r="B54" t="str">
            <v>CG</v>
          </cell>
          <cell r="C54" t="str">
            <v>END</v>
          </cell>
          <cell r="E54">
            <v>2664</v>
          </cell>
          <cell r="F54">
            <v>2288</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v>
          </cell>
          <cell r="G56">
            <v>256.2</v>
          </cell>
          <cell r="H56">
            <v>269.01</v>
          </cell>
          <cell r="I56">
            <v>282.46050000000002</v>
          </cell>
          <cell r="J56">
            <v>296.58352500000007</v>
          </cell>
          <cell r="K56">
            <v>311.41270125000005</v>
          </cell>
          <cell r="L56">
            <v>326.98333631250006</v>
          </cell>
        </row>
        <row r="57">
          <cell r="A57" t="str">
            <v xml:space="preserve">   Foreign interest payments  3/</v>
          </cell>
          <cell r="B57" t="str">
            <v>INTGF</v>
          </cell>
          <cell r="C57" t="str">
            <v>EXOG</v>
          </cell>
          <cell r="E57">
            <v>164.5</v>
          </cell>
          <cell r="F57">
            <v>177</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v>
          </cell>
          <cell r="F58">
            <v>30</v>
          </cell>
          <cell r="G58">
            <v>30</v>
          </cell>
          <cell r="H58">
            <v>30</v>
          </cell>
          <cell r="I58">
            <v>30</v>
          </cell>
          <cell r="J58">
            <v>30</v>
          </cell>
          <cell r="K58">
            <v>30</v>
          </cell>
          <cell r="L58">
            <v>30</v>
          </cell>
        </row>
        <row r="59">
          <cell r="A59" t="str">
            <v>Balance of the rest of public sector</v>
          </cell>
          <cell r="B59" t="str">
            <v>REST</v>
          </cell>
          <cell r="C59" t="str">
            <v>EXOG</v>
          </cell>
          <cell r="E59">
            <v>0.1999999999998181</v>
          </cell>
          <cell r="F59">
            <v>0</v>
          </cell>
          <cell r="G59">
            <v>0</v>
          </cell>
          <cell r="H59">
            <v>0</v>
          </cell>
          <cell r="I59">
            <v>0</v>
          </cell>
          <cell r="J59">
            <v>0</v>
          </cell>
          <cell r="K59">
            <v>0</v>
          </cell>
          <cell r="L59">
            <v>0</v>
          </cell>
        </row>
        <row r="61">
          <cell r="A61" t="str">
            <v>Overall balance (excl. foreign grants)</v>
          </cell>
          <cell r="C61" t="str">
            <v>END</v>
          </cell>
          <cell r="E61">
            <v>-691</v>
          </cell>
          <cell r="F61">
            <v>-300</v>
          </cell>
        </row>
        <row r="62">
          <cell r="A62" t="str">
            <v>Overall balance (incl. foreign grants)</v>
          </cell>
          <cell r="C62" t="str">
            <v>END</v>
          </cell>
          <cell r="E62">
            <v>-691</v>
          </cell>
          <cell r="F62">
            <v>-300</v>
          </cell>
        </row>
        <row r="64">
          <cell r="A64" t="str">
            <v>Total financing</v>
          </cell>
          <cell r="C64" t="str">
            <v>END</v>
          </cell>
          <cell r="E64">
            <v>691</v>
          </cell>
          <cell r="F64">
            <v>300</v>
          </cell>
        </row>
        <row r="65">
          <cell r="A65" t="str">
            <v xml:space="preserve">   Net foreign financing  3/</v>
          </cell>
          <cell r="B65" t="str">
            <v>CFCGC</v>
          </cell>
          <cell r="C65" t="str">
            <v>EXOG</v>
          </cell>
          <cell r="E65">
            <v>284</v>
          </cell>
          <cell r="F65">
            <v>-304</v>
          </cell>
          <cell r="G65">
            <v>115.62987123774747</v>
          </cell>
          <cell r="H65">
            <v>205.75077893389209</v>
          </cell>
          <cell r="I65">
            <v>107.34445749314727</v>
          </cell>
          <cell r="J65">
            <v>69.870952027308761</v>
          </cell>
          <cell r="K65">
            <v>64.912196744700168</v>
          </cell>
          <cell r="L65">
            <v>64.912196744700168</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189</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v>
          </cell>
          <cell r="F69">
            <v>-127</v>
          </cell>
        </row>
        <row r="71">
          <cell r="A71" t="str">
            <v>Memorandum items:</v>
          </cell>
        </row>
        <row r="72">
          <cell r="A72" t="str">
            <v>Overall balance (incl. Grants) in percent of GDP</v>
          </cell>
          <cell r="B72" t="str">
            <v>BALG_Q</v>
          </cell>
          <cell r="C72" t="str">
            <v>EXOG</v>
          </cell>
          <cell r="E72">
            <v>-6.8290636827699314E-2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0.26327967656872786</v>
          </cell>
          <cell r="F73">
            <v>0.226061752224857</v>
          </cell>
          <cell r="G73">
            <v>0.226061752224857</v>
          </cell>
          <cell r="H73">
            <v>0.226061752224857</v>
          </cell>
          <cell r="I73">
            <v>0.226061752224857</v>
          </cell>
          <cell r="J73">
            <v>0.226061752224857</v>
          </cell>
          <cell r="K73">
            <v>0.226061752224857</v>
          </cell>
          <cell r="L73">
            <v>0.226061752224857</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0.10446194374367319</v>
          </cell>
          <cell r="F75">
            <v>8.4970763511091355E-2</v>
          </cell>
          <cell r="G75">
            <v>8.4970763511091355E-2</v>
          </cell>
          <cell r="H75">
            <v>8.4970763511091355E-2</v>
          </cell>
          <cell r="I75">
            <v>8.4970763511091355E-2</v>
          </cell>
          <cell r="J75">
            <v>8.4970763511091355E-2</v>
          </cell>
          <cell r="K75">
            <v>8.4970763511091355E-2</v>
          </cell>
          <cell r="L75">
            <v>8.4970763511091355E-2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s>
    <sheetDataSet>
      <sheetData sheetId="0" refreshError="1"/>
      <sheetData sheetId="1" refreshError="1"/>
      <sheetData sheetId="2" refreshError="1"/>
      <sheetData sheetId="3" refreshError="1">
        <row r="174">
          <cell r="G174" t="str">
            <v>Table 2. Georgia: Balance of Payment, Summary</v>
          </cell>
        </row>
        <row r="175">
          <cell r="G175" t="str">
            <v>(In millions of US dollars)</v>
          </cell>
        </row>
        <row r="178">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cell r="Z178" t="e">
            <v>#REF!</v>
          </cell>
          <cell r="AA178" t="e">
            <v>#REF!</v>
          </cell>
          <cell r="AB178" t="e">
            <v>#REF!</v>
          </cell>
          <cell r="AC178" t="e">
            <v>#REF!</v>
          </cell>
          <cell r="AD178" t="e">
            <v>#REF!</v>
          </cell>
          <cell r="AF178" t="str">
            <v>Prel Est.</v>
          </cell>
          <cell r="AG178" t="e">
            <v>#REF!</v>
          </cell>
          <cell r="AH178" t="e">
            <v>#REF!</v>
          </cell>
          <cell r="AI178" t="e">
            <v>#REF!</v>
          </cell>
          <cell r="AJ178" t="e">
            <v>#REF!</v>
          </cell>
          <cell r="AK178" t="str">
            <v>Proj</v>
          </cell>
          <cell r="AL178" t="str">
            <v>Proj</v>
          </cell>
          <cell r="AM178" t="str">
            <v>Proj</v>
          </cell>
          <cell r="AN178" t="str">
            <v>Proj</v>
          </cell>
          <cell r="AO178" t="str">
            <v>Proj</v>
          </cell>
          <cell r="AP178" t="str">
            <v>Proj</v>
          </cell>
          <cell r="AQ178" t="str">
            <v>Proj</v>
          </cell>
          <cell r="AR178" t="str">
            <v>Proj</v>
          </cell>
        </row>
        <row r="179">
          <cell r="H179">
            <v>1991</v>
          </cell>
          <cell r="I179">
            <v>1992</v>
          </cell>
          <cell r="J179">
            <v>1993</v>
          </cell>
          <cell r="K179">
            <v>1994</v>
          </cell>
          <cell r="L179">
            <v>1995</v>
          </cell>
          <cell r="M179">
            <v>1995</v>
          </cell>
          <cell r="N179">
            <v>1995</v>
          </cell>
          <cell r="O179">
            <v>1995</v>
          </cell>
          <cell r="P179">
            <v>1995</v>
          </cell>
          <cell r="Q179">
            <v>1996</v>
          </cell>
          <cell r="R179">
            <v>1996</v>
          </cell>
          <cell r="S179">
            <v>1996</v>
          </cell>
          <cell r="T179">
            <v>1996</v>
          </cell>
          <cell r="U179">
            <v>1996</v>
          </cell>
          <cell r="V179">
            <v>1997</v>
          </cell>
          <cell r="W179">
            <v>1997</v>
          </cell>
          <cell r="X179">
            <v>1997</v>
          </cell>
          <cell r="Y179">
            <v>1997</v>
          </cell>
          <cell r="Z179">
            <v>1997</v>
          </cell>
          <cell r="AA179">
            <v>1998</v>
          </cell>
          <cell r="AB179">
            <v>1998</v>
          </cell>
          <cell r="AC179">
            <v>1998</v>
          </cell>
          <cell r="AD179">
            <v>1998</v>
          </cell>
          <cell r="AF179">
            <v>1998</v>
          </cell>
          <cell r="AG179">
            <v>1999</v>
          </cell>
          <cell r="AH179">
            <v>1999</v>
          </cell>
          <cell r="AI179">
            <v>1999</v>
          </cell>
          <cell r="AJ179">
            <v>1999</v>
          </cell>
          <cell r="AK179">
            <v>1999</v>
          </cell>
          <cell r="AL179">
            <v>2000</v>
          </cell>
          <cell r="AM179">
            <v>2001</v>
          </cell>
          <cell r="AN179">
            <v>2002</v>
          </cell>
          <cell r="AO179">
            <v>2003</v>
          </cell>
          <cell r="AP179">
            <v>2004</v>
          </cell>
          <cell r="AQ179">
            <v>2005</v>
          </cell>
          <cell r="AR179">
            <v>2006</v>
          </cell>
        </row>
        <row r="182">
          <cell r="G182" t="str">
            <v>GDP</v>
          </cell>
        </row>
        <row r="183">
          <cell r="G183" t="str">
            <v>Georgia real GDP growth</v>
          </cell>
          <cell r="I183">
            <v>-44.8</v>
          </cell>
          <cell r="J183">
            <v>-25.4</v>
          </cell>
          <cell r="K183">
            <v>-11.4</v>
          </cell>
          <cell r="P183">
            <v>2.4</v>
          </cell>
          <cell r="U183">
            <v>10.5</v>
          </cell>
          <cell r="Z183">
            <v>10.9</v>
          </cell>
          <cell r="AA183">
            <v>1.47</v>
          </cell>
          <cell r="AB183">
            <v>7.1</v>
          </cell>
          <cell r="AC183">
            <v>5.2</v>
          </cell>
          <cell r="AD183">
            <v>-2</v>
          </cell>
          <cell r="AF183">
            <v>2.9</v>
          </cell>
          <cell r="AG183">
            <v>2.9</v>
          </cell>
          <cell r="AH183">
            <v>5.0999999999999996</v>
          </cell>
          <cell r="AI183">
            <v>1.1000000000000001</v>
          </cell>
          <cell r="AJ183">
            <v>2.8</v>
          </cell>
          <cell r="AK183">
            <v>3</v>
          </cell>
          <cell r="AL183">
            <v>4</v>
          </cell>
          <cell r="AM183">
            <v>5</v>
          </cell>
          <cell r="AN183">
            <v>5</v>
          </cell>
          <cell r="AO183">
            <v>5</v>
          </cell>
          <cell r="AP183">
            <v>5</v>
          </cell>
          <cell r="AQ183">
            <v>5</v>
          </cell>
          <cell r="AR183">
            <v>5</v>
          </cell>
        </row>
        <row r="184">
          <cell r="G184" t="str">
            <v>Nominal GDP (million of lari)</v>
          </cell>
          <cell r="I184">
            <v>0.122</v>
          </cell>
          <cell r="J184">
            <v>10.811</v>
          </cell>
          <cell r="K184">
            <v>905.39200000000005</v>
          </cell>
          <cell r="L184">
            <v>716.50710300000003</v>
          </cell>
          <cell r="M184">
            <v>1021.144125</v>
          </cell>
          <cell r="N184">
            <v>935.93675700000006</v>
          </cell>
          <cell r="O184">
            <v>-237.87798500000008</v>
          </cell>
          <cell r="P184">
            <v>2435.71</v>
          </cell>
          <cell r="Q184">
            <v>772.5</v>
          </cell>
          <cell r="R184">
            <v>960.8</v>
          </cell>
          <cell r="S184">
            <v>1069.3</v>
          </cell>
          <cell r="T184">
            <v>965.4</v>
          </cell>
          <cell r="U184">
            <v>3768</v>
          </cell>
          <cell r="V184">
            <v>951.9</v>
          </cell>
          <cell r="W184">
            <v>1140.8</v>
          </cell>
          <cell r="X184">
            <v>1259.5</v>
          </cell>
          <cell r="Y184">
            <v>1152.5</v>
          </cell>
          <cell r="Z184">
            <v>4504.7</v>
          </cell>
          <cell r="AA184">
            <v>1022.4</v>
          </cell>
          <cell r="AB184">
            <v>1268</v>
          </cell>
          <cell r="AC184">
            <v>1338.8</v>
          </cell>
          <cell r="AD184">
            <v>1165.4000000000001</v>
          </cell>
          <cell r="AF184">
            <v>4794.6000000000004</v>
          </cell>
          <cell r="AG184">
            <v>1168.2</v>
          </cell>
          <cell r="AH184">
            <v>1527</v>
          </cell>
          <cell r="AI184">
            <v>1562</v>
          </cell>
          <cell r="AJ184">
            <v>1336.6</v>
          </cell>
          <cell r="AK184">
            <v>5593.7999999999993</v>
          </cell>
          <cell r="AL184">
            <v>6067.7067359999992</v>
          </cell>
          <cell r="AM184">
            <v>6727.8732288767997</v>
          </cell>
          <cell r="AN184">
            <v>7346.8375659334652</v>
          </cell>
          <cell r="AO184">
            <v>8022.7466219993448</v>
          </cell>
          <cell r="AP184">
            <v>8760.8393112232861</v>
          </cell>
          <cell r="AQ184">
            <v>9566.8365278558285</v>
          </cell>
          <cell r="AR184">
            <v>10446.985488418564</v>
          </cell>
        </row>
        <row r="185">
          <cell r="G185" t="str">
            <v xml:space="preserve">   percent change</v>
          </cell>
          <cell r="U185">
            <v>54.698219410356728</v>
          </cell>
          <cell r="V185">
            <v>23.223300970873773</v>
          </cell>
          <cell r="W185">
            <v>18.734388009991676</v>
          </cell>
          <cell r="X185">
            <v>17.787337510520906</v>
          </cell>
          <cell r="Y185">
            <v>19.38056764035634</v>
          </cell>
          <cell r="Z185">
            <v>19.551486199575365</v>
          </cell>
          <cell r="AA185">
            <v>7.4062401512763998</v>
          </cell>
          <cell r="AB185">
            <v>11.150070126227218</v>
          </cell>
          <cell r="AC185">
            <v>6.2961492655815743</v>
          </cell>
          <cell r="AD185">
            <v>1.119305856832975</v>
          </cell>
          <cell r="AF185">
            <v>6.4355006992696584</v>
          </cell>
          <cell r="AG185">
            <v>14.260563380281699</v>
          </cell>
          <cell r="AH185">
            <v>20.425867507886441</v>
          </cell>
          <cell r="AI185">
            <v>16.671646250373474</v>
          </cell>
          <cell r="AJ185">
            <v>14.690235112407745</v>
          </cell>
          <cell r="AK185">
            <v>16.66875234638967</v>
          </cell>
          <cell r="AL185">
            <v>8.4719999999999906</v>
          </cell>
          <cell r="AM185">
            <v>10.88</v>
          </cell>
          <cell r="AN185">
            <v>9.2000000000000082</v>
          </cell>
          <cell r="AO185">
            <v>9.2000000000000082</v>
          </cell>
          <cell r="AP185">
            <v>9.2000000000000313</v>
          </cell>
          <cell r="AQ185">
            <v>9.2000000000000082</v>
          </cell>
          <cell r="AR185">
            <v>9.1999999999999851</v>
          </cell>
        </row>
        <row r="186">
          <cell r="G186" t="str">
            <v>Nominal GDP (millions of US$)</v>
          </cell>
          <cell r="I186">
            <v>549.05490549054912</v>
          </cell>
          <cell r="J186">
            <v>752.55119798410112</v>
          </cell>
          <cell r="K186">
            <v>821.58983666061704</v>
          </cell>
          <cell r="L186">
            <v>551.15931</v>
          </cell>
          <cell r="M186">
            <v>785.49548076923077</v>
          </cell>
          <cell r="N186">
            <v>719.95135153846161</v>
          </cell>
          <cell r="O186">
            <v>-193.3967357723578</v>
          </cell>
          <cell r="P186">
            <v>1902.8984375</v>
          </cell>
          <cell r="Q186">
            <v>612.12361331220279</v>
          </cell>
          <cell r="R186">
            <v>765.57768924302786</v>
          </cell>
          <cell r="S186">
            <v>841.96850393700788</v>
          </cell>
          <cell r="T186">
            <v>760.15748031496059</v>
          </cell>
          <cell r="U186">
            <v>3009.584664536741</v>
          </cell>
          <cell r="V186">
            <v>738.76600698486607</v>
          </cell>
          <cell r="W186">
            <v>878.48452179269987</v>
          </cell>
          <cell r="X186">
            <v>972.73710225517459</v>
          </cell>
          <cell r="Y186">
            <v>881.38574487610879</v>
          </cell>
          <cell r="Z186">
            <v>3472.9010870403208</v>
          </cell>
          <cell r="AA186">
            <v>769.8795180722891</v>
          </cell>
          <cell r="AB186">
            <v>945.35152464027442</v>
          </cell>
          <cell r="AC186">
            <v>991.70370370370358</v>
          </cell>
          <cell r="AD186">
            <v>751.87096774193549</v>
          </cell>
          <cell r="AF186">
            <v>3415.6871126309043</v>
          </cell>
          <cell r="AG186">
            <v>584.1</v>
          </cell>
          <cell r="AH186">
            <v>763.5</v>
          </cell>
          <cell r="AI186">
            <v>781</v>
          </cell>
          <cell r="AJ186">
            <v>668.3</v>
          </cell>
          <cell r="AK186">
            <v>2796.8999999999996</v>
          </cell>
          <cell r="AL186">
            <v>3024.8092816063072</v>
          </cell>
          <cell r="AM186">
            <v>3305.0179232453365</v>
          </cell>
          <cell r="AN186">
            <v>3530.3984001358817</v>
          </cell>
          <cell r="AO186">
            <v>3791.5346029327166</v>
          </cell>
          <cell r="AP186">
            <v>4106.630327189675</v>
          </cell>
          <cell r="AQ186">
            <v>4458.5352492271768</v>
          </cell>
          <cell r="AR186">
            <v>4831.2687960625681</v>
          </cell>
        </row>
        <row r="187">
          <cell r="G187" t="str">
            <v xml:space="preserve">   percent change</v>
          </cell>
          <cell r="J187">
            <v>37.063013272186261</v>
          </cell>
          <cell r="K187">
            <v>9.1739457543158931</v>
          </cell>
          <cell r="P187">
            <v>131.61173040241133</v>
          </cell>
          <cell r="Q187">
            <v>11.061103787252136</v>
          </cell>
          <cell r="R187">
            <v>-2.535697787426805</v>
          </cell>
          <cell r="S187">
            <v>16.947971850849129</v>
          </cell>
          <cell r="T187">
            <v>-493.05600339073033</v>
          </cell>
          <cell r="U187">
            <v>58.157923997808794</v>
          </cell>
          <cell r="V187">
            <v>20.689022759210495</v>
          </cell>
          <cell r="W187">
            <v>14.747926191698424</v>
          </cell>
          <cell r="X187">
            <v>15.531293356782161</v>
          </cell>
          <cell r="Y187">
            <v>15.94778288716161</v>
          </cell>
          <cell r="Z187">
            <v>15.394696416520226</v>
          </cell>
          <cell r="AA187">
            <v>4.2115515323190023</v>
          </cell>
          <cell r="AB187">
            <v>7.611631302407118</v>
          </cell>
          <cell r="AC187">
            <v>1.9498178289444557</v>
          </cell>
          <cell r="AD187">
            <v>-14.694448813938832</v>
          </cell>
          <cell r="AF187">
            <v>-1.6474403668713666</v>
          </cell>
          <cell r="AG187">
            <v>-24.130985915492953</v>
          </cell>
          <cell r="AH187">
            <v>-19.236391955835963</v>
          </cell>
          <cell r="AI187">
            <v>-21.246638780997895</v>
          </cell>
          <cell r="AJ187">
            <v>-11.115067787883993</v>
          </cell>
          <cell r="AK187">
            <v>-18.11603616568641</v>
          </cell>
          <cell r="AL187">
            <v>8.1486389075872356</v>
          </cell>
          <cell r="AM187">
            <v>9.2636796423153811</v>
          </cell>
          <cell r="AN187">
            <v>6.8193420466910792</v>
          </cell>
          <cell r="AO187">
            <v>7.3967913305983846</v>
          </cell>
          <cell r="AP187">
            <v>8.3105063583815095</v>
          </cell>
          <cell r="AQ187">
            <v>8.5691891891891849</v>
          </cell>
          <cell r="AR187">
            <v>8.3599999999999888</v>
          </cell>
        </row>
        <row r="188">
          <cell r="G188" t="str">
            <v>Partner countries' real GDP growth (WEO)</v>
          </cell>
          <cell r="I188">
            <v>-16.187273265882173</v>
          </cell>
          <cell r="J188">
            <v>-8.0843413766066448</v>
          </cell>
          <cell r="K188">
            <v>-7.7320982013838062</v>
          </cell>
          <cell r="L188">
            <v>0</v>
          </cell>
          <cell r="M188">
            <v>0</v>
          </cell>
          <cell r="N188">
            <v>0</v>
          </cell>
          <cell r="O188">
            <v>0</v>
          </cell>
          <cell r="P188">
            <v>-1.3640517559278149</v>
          </cell>
          <cell r="Q188">
            <v>0</v>
          </cell>
          <cell r="R188">
            <v>0</v>
          </cell>
          <cell r="S188">
            <v>0</v>
          </cell>
          <cell r="T188">
            <v>0</v>
          </cell>
          <cell r="U188">
            <v>0.31093735825251245</v>
          </cell>
          <cell r="V188">
            <v>0</v>
          </cell>
          <cell r="W188">
            <v>0</v>
          </cell>
          <cell r="X188">
            <v>0</v>
          </cell>
          <cell r="Y188">
            <v>0</v>
          </cell>
          <cell r="Z188">
            <v>3.3258005976990304</v>
          </cell>
          <cell r="AA188">
            <v>1.3</v>
          </cell>
          <cell r="AB188">
            <v>1.3</v>
          </cell>
          <cell r="AC188">
            <v>1.3</v>
          </cell>
          <cell r="AD188">
            <v>1.3</v>
          </cell>
          <cell r="AF188">
            <v>1.3</v>
          </cell>
          <cell r="AG188">
            <v>2.4</v>
          </cell>
          <cell r="AH188">
            <v>2.4</v>
          </cell>
          <cell r="AI188">
            <v>2.4</v>
          </cell>
          <cell r="AJ188">
            <v>2.4</v>
          </cell>
          <cell r="AK188">
            <v>2.4</v>
          </cell>
          <cell r="AL188">
            <v>3.3</v>
          </cell>
          <cell r="AM188">
            <v>3.7</v>
          </cell>
          <cell r="AN188">
            <v>4.7</v>
          </cell>
          <cell r="AO188">
            <v>4.5999999999999996</v>
          </cell>
          <cell r="AP188">
            <v>5</v>
          </cell>
          <cell r="AQ188">
            <v>5.3</v>
          </cell>
          <cell r="AR188">
            <v>5.3</v>
          </cell>
        </row>
        <row r="190">
          <cell r="G190" t="str">
            <v>Prices</v>
          </cell>
        </row>
        <row r="191">
          <cell r="G191" t="str">
            <v>CPI period average, % change</v>
          </cell>
          <cell r="I191">
            <v>887.4</v>
          </cell>
          <cell r="J191">
            <v>3125.4</v>
          </cell>
          <cell r="K191">
            <v>18922.400000000001</v>
          </cell>
          <cell r="P191">
            <v>162.69999999999999</v>
          </cell>
          <cell r="U191">
            <v>39.998388606657677</v>
          </cell>
          <cell r="Z191">
            <v>7</v>
          </cell>
          <cell r="AF191">
            <v>3.6</v>
          </cell>
          <cell r="AK191">
            <v>19.100000000000001</v>
          </cell>
          <cell r="AL191">
            <v>4.3</v>
          </cell>
          <cell r="AM191">
            <v>5.6</v>
          </cell>
          <cell r="AN191">
            <v>4</v>
          </cell>
          <cell r="AO191">
            <v>4</v>
          </cell>
          <cell r="AP191">
            <v>4</v>
          </cell>
          <cell r="AQ191">
            <v>4</v>
          </cell>
          <cell r="AR191">
            <v>4</v>
          </cell>
        </row>
        <row r="192">
          <cell r="G192" t="str">
            <v>Exchange rate (lari / US$, p.a.)</v>
          </cell>
          <cell r="I192">
            <v>2.2219999999999998E-4</v>
          </cell>
          <cell r="J192">
            <v>1.43658E-2</v>
          </cell>
          <cell r="K192">
            <v>1.1020000000000001</v>
          </cell>
          <cell r="L192">
            <v>1.3</v>
          </cell>
          <cell r="M192">
            <v>1.3</v>
          </cell>
          <cell r="N192">
            <v>1.3</v>
          </cell>
          <cell r="O192">
            <v>1.23</v>
          </cell>
          <cell r="P192">
            <v>1.28</v>
          </cell>
          <cell r="Q192">
            <v>1.262</v>
          </cell>
          <cell r="R192">
            <v>1.2549999999999999</v>
          </cell>
          <cell r="S192">
            <v>1.27</v>
          </cell>
          <cell r="T192">
            <v>1.27</v>
          </cell>
          <cell r="U192">
            <v>1.252</v>
          </cell>
          <cell r="V192">
            <v>1.2885</v>
          </cell>
          <cell r="W192">
            <v>1.2986</v>
          </cell>
          <cell r="X192">
            <v>1.2948</v>
          </cell>
          <cell r="Y192">
            <v>1.3076000000000001</v>
          </cell>
          <cell r="Z192">
            <v>1.2970999999999999</v>
          </cell>
          <cell r="AA192">
            <v>1.3280000000000001</v>
          </cell>
          <cell r="AB192">
            <v>1.3412999999999999</v>
          </cell>
          <cell r="AC192">
            <v>1.35</v>
          </cell>
          <cell r="AD192">
            <v>1.55</v>
          </cell>
          <cell r="AF192">
            <v>1.4036999999999999</v>
          </cell>
          <cell r="AG192">
            <v>2</v>
          </cell>
          <cell r="AH192">
            <v>2</v>
          </cell>
          <cell r="AI192">
            <v>2</v>
          </cell>
          <cell r="AJ192">
            <v>2</v>
          </cell>
          <cell r="AK192">
            <v>2</v>
          </cell>
          <cell r="AL192">
            <v>2.0059799382716053</v>
          </cell>
          <cell r="AM192">
            <v>2.0356540827077927</v>
          </cell>
          <cell r="AN192">
            <v>2.0810222341055593</v>
          </cell>
          <cell r="AO192">
            <v>2.1159629179683144</v>
          </cell>
          <cell r="AP192">
            <v>2.1333401385604303</v>
          </cell>
          <cell r="AQ192">
            <v>2.1457353128505829</v>
          </cell>
          <cell r="AR192">
            <v>2.1623689199269442</v>
          </cell>
        </row>
        <row r="193">
          <cell r="G193" t="str">
            <v>Percent depreciation</v>
          </cell>
          <cell r="I193">
            <v>0</v>
          </cell>
          <cell r="J193">
            <v>-98.45327096298152</v>
          </cell>
          <cell r="K193">
            <v>-98.696388384754997</v>
          </cell>
          <cell r="L193">
            <v>0</v>
          </cell>
          <cell r="M193">
            <v>0</v>
          </cell>
          <cell r="N193">
            <v>0</v>
          </cell>
          <cell r="O193">
            <v>0</v>
          </cell>
          <cell r="P193">
            <v>-13.906249999999998</v>
          </cell>
          <cell r="Q193">
            <v>0</v>
          </cell>
          <cell r="R193">
            <v>0</v>
          </cell>
          <cell r="S193">
            <v>0</v>
          </cell>
          <cell r="T193">
            <v>0</v>
          </cell>
          <cell r="U193">
            <v>2.2364217252396124</v>
          </cell>
          <cell r="V193">
            <v>0</v>
          </cell>
          <cell r="W193">
            <v>0</v>
          </cell>
          <cell r="X193">
            <v>0</v>
          </cell>
          <cell r="Y193">
            <v>0</v>
          </cell>
          <cell r="Z193">
            <v>-3.4769871251252749</v>
          </cell>
          <cell r="AA193">
            <v>-1.5361445783132477</v>
          </cell>
          <cell r="AB193">
            <v>-0.99157533735927395</v>
          </cell>
          <cell r="AC193">
            <v>-0.64444444444444748</v>
          </cell>
          <cell r="AD193">
            <v>-12.903225806451612</v>
          </cell>
          <cell r="AF193">
            <v>-7.5942152881669838</v>
          </cell>
          <cell r="AG193">
            <v>-22.499999999999996</v>
          </cell>
          <cell r="AH193">
            <v>0</v>
          </cell>
          <cell r="AI193">
            <v>0</v>
          </cell>
          <cell r="AJ193">
            <v>0</v>
          </cell>
          <cell r="AK193">
            <v>-29.815000000000001</v>
          </cell>
          <cell r="AL193">
            <v>-0.29810558707569212</v>
          </cell>
          <cell r="AM193">
            <v>-1.4577203803072147</v>
          </cell>
          <cell r="AN193">
            <v>-2.180089700832355</v>
          </cell>
          <cell r="AO193">
            <v>-1.6512899902945355</v>
          </cell>
          <cell r="AP193">
            <v>-0.81455461686676944</v>
          </cell>
          <cell r="AQ193">
            <v>-0.57766557766557591</v>
          </cell>
          <cell r="AR193">
            <v>-0.7692307692307776</v>
          </cell>
        </row>
        <row r="194">
          <cell r="G194" t="str">
            <v>Exchange rate (lari / US$, e.o.p.)</v>
          </cell>
          <cell r="I194">
            <v>4.15E-4</v>
          </cell>
          <cell r="J194">
            <v>0.1023</v>
          </cell>
          <cell r="K194">
            <v>1.28</v>
          </cell>
          <cell r="L194">
            <v>0</v>
          </cell>
          <cell r="M194">
            <v>0</v>
          </cell>
          <cell r="N194">
            <v>0</v>
          </cell>
          <cell r="O194">
            <v>0</v>
          </cell>
          <cell r="P194">
            <v>1.23</v>
          </cell>
          <cell r="Q194">
            <v>0</v>
          </cell>
          <cell r="R194">
            <v>0</v>
          </cell>
          <cell r="S194">
            <v>0</v>
          </cell>
          <cell r="T194">
            <v>0</v>
          </cell>
          <cell r="U194">
            <v>1.274</v>
          </cell>
          <cell r="V194">
            <v>1.294</v>
          </cell>
          <cell r="W194">
            <v>1.3</v>
          </cell>
          <cell r="X194">
            <v>1.298</v>
          </cell>
          <cell r="Y194">
            <v>1.304</v>
          </cell>
          <cell r="Z194">
            <v>1.304</v>
          </cell>
          <cell r="AA194">
            <v>1.335</v>
          </cell>
          <cell r="AB194">
            <v>1.3478000000000001</v>
          </cell>
          <cell r="AC194">
            <v>1.367</v>
          </cell>
          <cell r="AD194">
            <v>1.79</v>
          </cell>
          <cell r="AF194">
            <v>1.79</v>
          </cell>
          <cell r="AG194">
            <v>2</v>
          </cell>
          <cell r="AH194">
            <v>2</v>
          </cell>
          <cell r="AI194">
            <v>2</v>
          </cell>
          <cell r="AJ194">
            <v>2</v>
          </cell>
          <cell r="AK194">
            <v>2</v>
          </cell>
          <cell r="AL194">
            <v>2.0119598765432101</v>
          </cell>
          <cell r="AM194">
            <v>2.0593482888723753</v>
          </cell>
          <cell r="AN194">
            <v>2.1026961793387433</v>
          </cell>
          <cell r="AO194">
            <v>2.1292296565978859</v>
          </cell>
          <cell r="AP194">
            <v>2.1374506205229742</v>
          </cell>
          <cell r="AQ194">
            <v>2.1540200051781913</v>
          </cell>
          <cell r="AR194">
            <v>2.1707178346756968</v>
          </cell>
        </row>
        <row r="195">
          <cell r="G195" t="str">
            <v>Percent depreciation</v>
          </cell>
          <cell r="I195">
            <v>0</v>
          </cell>
          <cell r="J195">
            <v>0</v>
          </cell>
          <cell r="K195">
            <v>-92.0078125</v>
          </cell>
          <cell r="L195">
            <v>0</v>
          </cell>
          <cell r="M195">
            <v>0</v>
          </cell>
          <cell r="N195">
            <v>0</v>
          </cell>
          <cell r="O195">
            <v>0</v>
          </cell>
          <cell r="P195">
            <v>4.0650406504064929</v>
          </cell>
          <cell r="Q195">
            <v>0</v>
          </cell>
          <cell r="R195">
            <v>0</v>
          </cell>
          <cell r="S195">
            <v>0</v>
          </cell>
          <cell r="T195">
            <v>0</v>
          </cell>
          <cell r="U195">
            <v>-3.4536891679748716</v>
          </cell>
          <cell r="V195">
            <v>0</v>
          </cell>
          <cell r="W195">
            <v>0</v>
          </cell>
          <cell r="X195">
            <v>0</v>
          </cell>
          <cell r="Y195">
            <v>0</v>
          </cell>
          <cell r="Z195">
            <v>-2.3006134969325132</v>
          </cell>
          <cell r="AA195">
            <v>-2.3220973782771437</v>
          </cell>
          <cell r="AB195">
            <v>-0.94969580056389891</v>
          </cell>
          <cell r="AC195">
            <v>-1.4045354791514142</v>
          </cell>
          <cell r="AD195">
            <v>-23.631284916201125</v>
          </cell>
          <cell r="AF195">
            <v>-27.150837988826826</v>
          </cell>
          <cell r="AG195">
            <v>-10.499999999999998</v>
          </cell>
          <cell r="AH195">
            <v>0</v>
          </cell>
          <cell r="AI195">
            <v>0</v>
          </cell>
          <cell r="AJ195">
            <v>0</v>
          </cell>
          <cell r="AK195">
            <v>-10.499999999999998</v>
          </cell>
          <cell r="AL195">
            <v>-0.59443911792905757</v>
          </cell>
          <cell r="AM195">
            <v>-2.301136363636358</v>
          </cell>
          <cell r="AN195">
            <v>-2.0615384615384591</v>
          </cell>
          <cell r="AO195">
            <v>-1.2461538461538413</v>
          </cell>
          <cell r="AP195">
            <v>-0.38461538461538325</v>
          </cell>
          <cell r="AQ195">
            <v>-0.7692307692307776</v>
          </cell>
          <cell r="AR195">
            <v>-0.7692307692307776</v>
          </cell>
        </row>
        <row r="197">
          <cell r="G197" t="str">
            <v>Current Account</v>
          </cell>
        </row>
        <row r="198">
          <cell r="G198" t="str">
            <v>Current account deficit (percent of GDP)</v>
          </cell>
          <cell r="K198">
            <v>54.427775474193339</v>
          </cell>
          <cell r="L198">
            <v>22.080432294062305</v>
          </cell>
          <cell r="M198">
            <v>13.347816540884164</v>
          </cell>
          <cell r="N198">
            <v>11.452614887428881</v>
          </cell>
          <cell r="O198">
            <v>-49.539958233227772</v>
          </cell>
          <cell r="P198">
            <v>21.273167490399771</v>
          </cell>
          <cell r="Q198">
            <v>16.595519008595765</v>
          </cell>
          <cell r="R198">
            <v>14.363427810354404</v>
          </cell>
          <cell r="S198">
            <v>9.9902982265189646</v>
          </cell>
          <cell r="T198">
            <v>15.741448538971614</v>
          </cell>
          <cell r="U198">
            <v>13.801717808040767</v>
          </cell>
          <cell r="V198">
            <v>0</v>
          </cell>
          <cell r="W198">
            <v>0</v>
          </cell>
          <cell r="X198">
            <v>0</v>
          </cell>
          <cell r="Y198">
            <v>0</v>
          </cell>
          <cell r="Z198">
            <v>16.449703436675524</v>
          </cell>
          <cell r="AA198">
            <v>0</v>
          </cell>
          <cell r="AB198">
            <v>0</v>
          </cell>
          <cell r="AC198">
            <v>0</v>
          </cell>
          <cell r="AD198">
            <v>0</v>
          </cell>
          <cell r="AF198">
            <v>17.548591468140334</v>
          </cell>
          <cell r="AG198">
            <v>20.664196641237822</v>
          </cell>
          <cell r="AH198">
            <v>8.1517059464488391</v>
          </cell>
          <cell r="AI198">
            <v>9.9841884659628395</v>
          </cell>
          <cell r="AJ198">
            <v>25.552059933673664</v>
          </cell>
          <cell r="AK198">
            <v>14.373075593891052</v>
          </cell>
          <cell r="AL198">
            <v>12.596232204922062</v>
          </cell>
          <cell r="AM198">
            <v>10.753486346567792</v>
          </cell>
          <cell r="AN198">
            <v>9.7882568674276236</v>
          </cell>
          <cell r="AO198">
            <v>8.6316069483207976</v>
          </cell>
          <cell r="AP198">
            <v>6.1399899698003857</v>
          </cell>
          <cell r="AQ198">
            <v>4.7726397439906689</v>
          </cell>
          <cell r="AR198">
            <v>3.7372108043037264</v>
          </cell>
        </row>
        <row r="199">
          <cell r="G199" t="str">
            <v>Trade balance (percent of GDP)</v>
          </cell>
          <cell r="P199">
            <v>-17.732317886776343</v>
          </cell>
          <cell r="U199">
            <v>-11.660047452229303</v>
          </cell>
          <cell r="V199">
            <v>-13.964367475575168</v>
          </cell>
          <cell r="W199">
            <v>-16.148264025245442</v>
          </cell>
          <cell r="X199">
            <v>-18.325197999206036</v>
          </cell>
          <cell r="Y199">
            <v>-15.389856347071587</v>
          </cell>
          <cell r="Z199">
            <v>-16.093864639154663</v>
          </cell>
          <cell r="AF199">
            <v>-20.067660472390941</v>
          </cell>
          <cell r="AK199">
            <v>-19.16385663050912</v>
          </cell>
        </row>
        <row r="200">
          <cell r="G200" t="str">
            <v>Export value (percent change)</v>
          </cell>
          <cell r="K200">
            <v>0</v>
          </cell>
          <cell r="L200">
            <v>0</v>
          </cell>
          <cell r="M200">
            <v>0</v>
          </cell>
          <cell r="N200">
            <v>0</v>
          </cell>
          <cell r="O200">
            <v>0</v>
          </cell>
          <cell r="P200">
            <v>-4.7465195692146018</v>
          </cell>
          <cell r="Q200">
            <v>19.057516771142623</v>
          </cell>
          <cell r="R200">
            <v>-20.235294117647062</v>
          </cell>
          <cell r="S200">
            <v>7.9271739130434948</v>
          </cell>
          <cell r="T200">
            <v>49.525871172122478</v>
          </cell>
          <cell r="U200">
            <v>14.980282933017119</v>
          </cell>
          <cell r="V200">
            <v>-1.0373271506295079</v>
          </cell>
          <cell r="W200">
            <v>83.097345132743357</v>
          </cell>
          <cell r="X200">
            <v>14.654608079119381</v>
          </cell>
          <cell r="Y200">
            <v>4.7704465363945125</v>
          </cell>
          <cell r="Z200">
            <v>18.352907881703693</v>
          </cell>
          <cell r="AA200">
            <v>-13.810483870967738</v>
          </cell>
          <cell r="AB200">
            <v>-7.0758820686321888</v>
          </cell>
          <cell r="AC200">
            <v>53.673447876040868</v>
          </cell>
          <cell r="AD200">
            <v>-35.555348325637958</v>
          </cell>
          <cell r="AF200">
            <v>-3.0851535965241372</v>
          </cell>
          <cell r="AG200">
            <v>-1.8347914547304223</v>
          </cell>
          <cell r="AH200">
            <v>0.70893970893970426</v>
          </cell>
          <cell r="AI200">
            <v>0.79544041450778646</v>
          </cell>
          <cell r="AJ200">
            <v>-1.8414649033570818</v>
          </cell>
          <cell r="AK200">
            <v>-0.26040974620190616</v>
          </cell>
          <cell r="AL200">
            <v>8.5845599999999855</v>
          </cell>
          <cell r="AM200">
            <v>12.527500000000003</v>
          </cell>
          <cell r="AN200">
            <v>11.3483</v>
          </cell>
          <cell r="AO200">
            <v>11.61859999999999</v>
          </cell>
          <cell r="AP200">
            <v>11.690000000000001</v>
          </cell>
          <cell r="AQ200">
            <v>11.730799999999997</v>
          </cell>
          <cell r="AR200">
            <v>11.190200000000017</v>
          </cell>
        </row>
        <row r="201">
          <cell r="G201" t="str">
            <v>Import value (percent change)</v>
          </cell>
          <cell r="K201">
            <v>0</v>
          </cell>
          <cell r="L201">
            <v>0</v>
          </cell>
          <cell r="M201">
            <v>0</v>
          </cell>
          <cell r="N201">
            <v>0</v>
          </cell>
          <cell r="O201">
            <v>0</v>
          </cell>
          <cell r="P201">
            <v>-6.1206919672790683</v>
          </cell>
          <cell r="Q201">
            <v>1.4173713204974625</v>
          </cell>
          <cell r="R201">
            <v>-1.6374021578167808</v>
          </cell>
          <cell r="S201">
            <v>8.4699100959263482</v>
          </cell>
          <cell r="T201">
            <v>28.506615859114337</v>
          </cell>
          <cell r="U201">
            <v>9.6869116558913717</v>
          </cell>
          <cell r="V201">
            <v>14.005984907624258</v>
          </cell>
          <cell r="W201">
            <v>63.454920853406719</v>
          </cell>
          <cell r="X201">
            <v>65.484499637418423</v>
          </cell>
          <cell r="Y201">
            <v>16.317169069462633</v>
          </cell>
          <cell r="Z201">
            <v>37.054092348724787</v>
          </cell>
          <cell r="AA201">
            <v>30.337612933903955</v>
          </cell>
          <cell r="AB201">
            <v>11.766917293233092</v>
          </cell>
          <cell r="AC201">
            <v>7.0181444710715413</v>
          </cell>
          <cell r="AD201">
            <v>-1.5140845070422571</v>
          </cell>
          <cell r="AF201">
            <v>10.575826681870005</v>
          </cell>
          <cell r="AG201">
            <v>0</v>
          </cell>
          <cell r="AH201">
            <v>0</v>
          </cell>
          <cell r="AI201">
            <v>0</v>
          </cell>
          <cell r="AJ201">
            <v>0</v>
          </cell>
          <cell r="AK201">
            <v>-12.950073042880472</v>
          </cell>
          <cell r="AL201">
            <v>4.2255252441698365</v>
          </cell>
          <cell r="AM201">
            <v>4.7337831593005975</v>
          </cell>
          <cell r="AN201">
            <v>5.2391410605693522</v>
          </cell>
          <cell r="AO201">
            <v>5.1383199264069868</v>
          </cell>
          <cell r="AP201">
            <v>4.4984103908997985</v>
          </cell>
          <cell r="AQ201">
            <v>6.1440747032033061</v>
          </cell>
          <cell r="AR201">
            <v>6.8210276820890314</v>
          </cell>
        </row>
        <row r="202">
          <cell r="G202" t="str">
            <v>o/w: consumer goods</v>
          </cell>
          <cell r="K202">
            <v>0</v>
          </cell>
          <cell r="L202">
            <v>0</v>
          </cell>
          <cell r="M202">
            <v>0</v>
          </cell>
          <cell r="N202">
            <v>0</v>
          </cell>
          <cell r="O202">
            <v>0</v>
          </cell>
          <cell r="P202">
            <v>19.58471207726058</v>
          </cell>
          <cell r="Q202">
            <v>-19.286999108684743</v>
          </cell>
          <cell r="R202">
            <v>-27.905201354464825</v>
          </cell>
          <cell r="S202">
            <v>-20.526971805302551</v>
          </cell>
          <cell r="T202">
            <v>24.068962394144535</v>
          </cell>
          <cell r="U202">
            <v>-8.9239162128134772</v>
          </cell>
          <cell r="V202">
            <v>47.811510203550299</v>
          </cell>
          <cell r="W202">
            <v>158.02751968969119</v>
          </cell>
          <cell r="X202">
            <v>66.022941357209604</v>
          </cell>
          <cell r="Y202">
            <v>4.4881158305011049</v>
          </cell>
          <cell r="Z202">
            <v>52.011059668668125</v>
          </cell>
          <cell r="AA202">
            <v>60.486014749005015</v>
          </cell>
          <cell r="AB202">
            <v>4.0738719544735069</v>
          </cell>
          <cell r="AC202">
            <v>42.596470979125776</v>
          </cell>
          <cell r="AD202">
            <v>-25.863657014253182</v>
          </cell>
          <cell r="AF202">
            <v>17.345331110864095</v>
          </cell>
          <cell r="AG202">
            <v>0</v>
          </cell>
          <cell r="AH202">
            <v>0</v>
          </cell>
          <cell r="AI202">
            <v>0</v>
          </cell>
          <cell r="AJ202">
            <v>0</v>
          </cell>
          <cell r="AK202">
            <v>-0.55243238269133688</v>
          </cell>
          <cell r="AL202">
            <v>-0.1487406819065229</v>
          </cell>
          <cell r="AM202">
            <v>6.7073170731707377</v>
          </cell>
          <cell r="AN202">
            <v>5.0285714285714267</v>
          </cell>
          <cell r="AO202">
            <v>6.6376496191512535</v>
          </cell>
          <cell r="AP202">
            <v>4.5443139280356926</v>
          </cell>
          <cell r="AQ202">
            <v>5.5699999999999861</v>
          </cell>
          <cell r="AR202">
            <v>7.1000000000000174</v>
          </cell>
        </row>
        <row r="203">
          <cell r="G203" t="str">
            <v>Transfers (total, percent of GDP)</v>
          </cell>
          <cell r="K203">
            <v>20.691589941152561</v>
          </cell>
          <cell r="L203">
            <v>8.6544850344630841</v>
          </cell>
          <cell r="M203">
            <v>6.5945637203759064</v>
          </cell>
          <cell r="N203">
            <v>3.0557620251685442</v>
          </cell>
          <cell r="O203">
            <v>-35.005761462121001</v>
          </cell>
          <cell r="P203">
            <v>9.9427271719539689</v>
          </cell>
          <cell r="Q203">
            <v>5.5733840776699033</v>
          </cell>
          <cell r="R203">
            <v>5.3893942547876774</v>
          </cell>
          <cell r="S203">
            <v>2.3160011222294958</v>
          </cell>
          <cell r="T203">
            <v>5.9987569919204482</v>
          </cell>
          <cell r="U203">
            <v>4.6676208067940559</v>
          </cell>
          <cell r="V203">
            <v>6.0100220611408766</v>
          </cell>
          <cell r="W203">
            <v>5.6688534361851328</v>
          </cell>
          <cell r="X203">
            <v>4.7083636363636359</v>
          </cell>
          <cell r="Y203">
            <v>6.3990143167028206</v>
          </cell>
          <cell r="Z203">
            <v>5.6552143316980041</v>
          </cell>
          <cell r="AA203">
            <v>7.0010954616588421</v>
          </cell>
          <cell r="AB203">
            <v>5.1515228706624603</v>
          </cell>
          <cell r="AC203">
            <v>6.2922019719151487</v>
          </cell>
          <cell r="AD203">
            <v>6.078170585206796</v>
          </cell>
          <cell r="AF203">
            <v>6.1685977975222119</v>
          </cell>
          <cell r="AG203">
            <v>7.4132511556240361</v>
          </cell>
          <cell r="AH203">
            <v>5.7079109364767513</v>
          </cell>
          <cell r="AI203">
            <v>7.1219590268886028</v>
          </cell>
          <cell r="AJ203">
            <v>5.9372287894658093</v>
          </cell>
          <cell r="AK203">
            <v>6.5137008831205989</v>
          </cell>
          <cell r="AL203">
            <v>4.445067810311615</v>
          </cell>
          <cell r="AM203">
            <v>4.9332545869584647</v>
          </cell>
          <cell r="AN203">
            <v>4.1333364719847054</v>
          </cell>
          <cell r="AO203">
            <v>4.0856277683317943</v>
          </cell>
          <cell r="AP203">
            <v>4.0014597099884259</v>
          </cell>
          <cell r="AQ203">
            <v>3.5691811556502953</v>
          </cell>
          <cell r="AR203">
            <v>3.5013285054044521</v>
          </cell>
        </row>
        <row r="204">
          <cell r="G204" t="str">
            <v>Private transfers, net (percent change)</v>
          </cell>
          <cell r="AA204">
            <v>48.425196850393725</v>
          </cell>
          <cell r="AB204">
            <v>43.589743589743613</v>
          </cell>
          <cell r="AC204">
            <v>34.05797101449275</v>
          </cell>
          <cell r="AD204">
            <v>8.2089552238805865</v>
          </cell>
          <cell r="AF204">
            <v>33.04263565891474</v>
          </cell>
          <cell r="AG204">
            <v>-17.100000000000005</v>
          </cell>
          <cell r="AH204">
            <v>-17.100000000000005</v>
          </cell>
          <cell r="AI204">
            <v>-17.100000000000005</v>
          </cell>
          <cell r="AJ204">
            <v>-17.100000000000005</v>
          </cell>
          <cell r="AK204">
            <v>-17.100000000000016</v>
          </cell>
          <cell r="AL204">
            <v>6.0999999999999943</v>
          </cell>
          <cell r="AM204">
            <v>5.8999999999999941</v>
          </cell>
          <cell r="AN204">
            <v>7.0000000000000062</v>
          </cell>
          <cell r="AO204">
            <v>6.4999999999999947</v>
          </cell>
          <cell r="AP204">
            <v>6.4000000000000057</v>
          </cell>
          <cell r="AQ204">
            <v>2.6241021818137478</v>
          </cell>
          <cell r="AR204">
            <v>6.2999999999999945</v>
          </cell>
        </row>
        <row r="206">
          <cell r="G206" t="str">
            <v>Capital Account</v>
          </cell>
        </row>
        <row r="207">
          <cell r="G207" t="str">
            <v>FDI (percent of GDP)</v>
          </cell>
          <cell r="K207">
            <v>0.97372187958364997</v>
          </cell>
          <cell r="P207">
            <v>0.33107389631770612</v>
          </cell>
          <cell r="U207">
            <v>1.8075583864118898</v>
          </cell>
          <cell r="Z207">
            <v>6.8041097076386885</v>
          </cell>
          <cell r="AF207">
            <v>6.4701476661243893</v>
          </cell>
          <cell r="AK207">
            <v>2.2000000000000002</v>
          </cell>
          <cell r="AL207">
            <v>2.6000000000000005</v>
          </cell>
          <cell r="AM207">
            <v>2.9999999999999996</v>
          </cell>
          <cell r="AN207">
            <v>3.5</v>
          </cell>
          <cell r="AO207">
            <v>3.5</v>
          </cell>
          <cell r="AP207">
            <v>3.5</v>
          </cell>
          <cell r="AQ207">
            <v>3.5000000000000004</v>
          </cell>
          <cell r="AR207">
            <v>3.5000000000000004</v>
          </cell>
        </row>
        <row r="208">
          <cell r="G208" t="str">
            <v xml:space="preserve">Of which: non-oil pipeline FDI </v>
          </cell>
          <cell r="U208">
            <v>1.3091507430997877</v>
          </cell>
          <cell r="Z208">
            <v>4.9324756365573732</v>
          </cell>
          <cell r="AA208">
            <v>2.0666437794164576</v>
          </cell>
          <cell r="AB208">
            <v>4.0164191912375831</v>
          </cell>
          <cell r="AC208">
            <v>-0.60644473940297505</v>
          </cell>
          <cell r="AD208">
            <v>-0.11515437157736585</v>
          </cell>
          <cell r="AF208">
            <v>1.3760042547866342</v>
          </cell>
          <cell r="AG208">
            <v>2.6336158192090391</v>
          </cell>
          <cell r="AH208">
            <v>2.0147937131630647</v>
          </cell>
          <cell r="AI208">
            <v>1.9696478873239434</v>
          </cell>
          <cell r="AJ208">
            <v>2.3018030824480022</v>
          </cell>
          <cell r="AK208">
            <v>2.2000000000000002</v>
          </cell>
          <cell r="AL208">
            <v>2.6000000000000005</v>
          </cell>
          <cell r="AM208">
            <v>2.9999999999999996</v>
          </cell>
          <cell r="AN208">
            <v>3.5</v>
          </cell>
          <cell r="AO208">
            <v>3.5</v>
          </cell>
          <cell r="AP208">
            <v>3.5</v>
          </cell>
          <cell r="AQ208">
            <v>3.5000000000000004</v>
          </cell>
          <cell r="AR208">
            <v>3.5000000000000004</v>
          </cell>
        </row>
        <row r="209">
          <cell r="G209" t="str">
            <v>MLT disbursements (percent of GDP)</v>
          </cell>
          <cell r="K209">
            <v>11.449752151554245</v>
          </cell>
          <cell r="P209">
            <v>4.6984601846361027</v>
          </cell>
          <cell r="U209">
            <v>3.7323394481199088</v>
          </cell>
          <cell r="Z209">
            <v>2.9821801544098387</v>
          </cell>
          <cell r="AF209">
            <v>3.5374664176114372</v>
          </cell>
          <cell r="AK209">
            <v>3.6742133075905477</v>
          </cell>
          <cell r="AL209">
            <v>6.1615148146142671</v>
          </cell>
          <cell r="AM209">
            <v>6.0760055365392152</v>
          </cell>
          <cell r="AN209">
            <v>5.2643370785814634</v>
          </cell>
          <cell r="AO209">
            <v>3.711744365754833</v>
          </cell>
          <cell r="AP209">
            <v>3.2749982658419148</v>
          </cell>
          <cell r="AQ209">
            <v>3.0205676185546282</v>
          </cell>
          <cell r="AR209">
            <v>2.4542843092612809</v>
          </cell>
        </row>
        <row r="211">
          <cell r="G211" t="str">
            <v>Financing</v>
          </cell>
        </row>
        <row r="212">
          <cell r="G212" t="str">
            <v>Gross international reserves</v>
          </cell>
          <cell r="K212">
            <v>41.4</v>
          </cell>
          <cell r="L212">
            <v>27</v>
          </cell>
          <cell r="M212">
            <v>24</v>
          </cell>
          <cell r="N212">
            <v>48.3</v>
          </cell>
          <cell r="O212">
            <v>156.69999999999999</v>
          </cell>
          <cell r="P212">
            <v>156.69999999999999</v>
          </cell>
          <cell r="Q212">
            <v>157.1</v>
          </cell>
          <cell r="R212">
            <v>164.8</v>
          </cell>
          <cell r="S212">
            <v>127</v>
          </cell>
          <cell r="T212">
            <v>158</v>
          </cell>
          <cell r="U212">
            <v>158</v>
          </cell>
          <cell r="V212">
            <v>107.4</v>
          </cell>
          <cell r="W212">
            <v>100.1</v>
          </cell>
          <cell r="X212">
            <v>101.2</v>
          </cell>
          <cell r="Y212">
            <v>173.3</v>
          </cell>
          <cell r="Z212">
            <v>173.3</v>
          </cell>
          <cell r="AA212">
            <v>140.19999999999999</v>
          </cell>
          <cell r="AB212">
            <v>119.1</v>
          </cell>
          <cell r="AC212">
            <v>102.3</v>
          </cell>
          <cell r="AD212">
            <v>118.4</v>
          </cell>
          <cell r="AF212">
            <v>118.4</v>
          </cell>
          <cell r="AG212">
            <v>99.5</v>
          </cell>
          <cell r="AH212">
            <v>82.9</v>
          </cell>
          <cell r="AI212">
            <v>141.30000000000001</v>
          </cell>
          <cell r="AJ212">
            <v>216.9</v>
          </cell>
          <cell r="AK212">
            <v>132.4</v>
          </cell>
          <cell r="AL212">
            <v>104.56078401703861</v>
          </cell>
          <cell r="AM212">
            <v>201.65913727602594</v>
          </cell>
          <cell r="AN212">
            <v>281.07763864076327</v>
          </cell>
          <cell r="AO212">
            <v>311.8338161980696</v>
          </cell>
          <cell r="AP212">
            <v>307.74856328620371</v>
          </cell>
          <cell r="AQ212">
            <v>360.58454035818193</v>
          </cell>
          <cell r="AR212">
            <v>421.42200325302224</v>
          </cell>
        </row>
        <row r="213">
          <cell r="G213" t="str">
            <v xml:space="preserve">   (In months of imports)</v>
          </cell>
          <cell r="K213">
            <v>0.7096554856883287</v>
          </cell>
          <cell r="L213">
            <v>0.46281879501412737</v>
          </cell>
          <cell r="M213">
            <v>0.41139448445700216</v>
          </cell>
          <cell r="N213">
            <v>0.82793139996971676</v>
          </cell>
          <cell r="O213">
            <v>2.6860631547671763</v>
          </cell>
          <cell r="P213">
            <v>2.6860631547671763</v>
          </cell>
          <cell r="Q213">
            <v>2.455096682780463</v>
          </cell>
          <cell r="R213">
            <v>2.5754292382063677</v>
          </cell>
          <cell r="S213">
            <v>1.9847057842973825</v>
          </cell>
          <cell r="T213">
            <v>2.4691615269211535</v>
          </cell>
          <cell r="U213">
            <v>2.4691615269211535</v>
          </cell>
          <cell r="V213">
            <v>1.2246294184720639</v>
          </cell>
          <cell r="W213">
            <v>1.1413911060433293</v>
          </cell>
          <cell r="X213">
            <v>1.153933865450399</v>
          </cell>
          <cell r="Y213">
            <v>1.9760547320410489</v>
          </cell>
          <cell r="Z213">
            <v>1.9760547320410489</v>
          </cell>
          <cell r="AA213">
            <v>1.4457334364526937</v>
          </cell>
          <cell r="AB213">
            <v>1.2281515854601701</v>
          </cell>
          <cell r="AC213">
            <v>1.0549110595514306</v>
          </cell>
          <cell r="AD213">
            <v>1.2209332302139728</v>
          </cell>
          <cell r="AF213">
            <v>1.2209332302139728</v>
          </cell>
          <cell r="AG213">
            <v>1.1786771964461993</v>
          </cell>
          <cell r="AH213">
            <v>0.9820335636722608</v>
          </cell>
          <cell r="AI213">
            <v>1.6738400789733467</v>
          </cell>
          <cell r="AJ213">
            <v>2.5693978282329715</v>
          </cell>
          <cell r="AK213">
            <v>1.568410661401777</v>
          </cell>
          <cell r="AL213">
            <v>1.1884106614017771</v>
          </cell>
          <cell r="AM213">
            <v>2.1884106614017771</v>
          </cell>
          <cell r="AN213">
            <v>2.8984106614017771</v>
          </cell>
          <cell r="AO213">
            <v>3.0584106614017772</v>
          </cell>
          <cell r="AP213">
            <v>2.8884106614017773</v>
          </cell>
          <cell r="AQ213">
            <v>3.1884106614017771</v>
          </cell>
          <cell r="AR213">
            <v>3.4884106614017769</v>
          </cell>
        </row>
        <row r="214">
          <cell r="G214" t="str">
            <v>Financing gap (percent of GDP)</v>
          </cell>
          <cell r="U214">
            <v>0</v>
          </cell>
          <cell r="Z214">
            <v>0</v>
          </cell>
          <cell r="AA214">
            <v>0</v>
          </cell>
          <cell r="AB214">
            <v>0</v>
          </cell>
          <cell r="AC214">
            <v>0</v>
          </cell>
          <cell r="AD214">
            <v>0</v>
          </cell>
          <cell r="AF214">
            <v>0</v>
          </cell>
          <cell r="AG214">
            <v>6.9337442218798149</v>
          </cell>
          <cell r="AH214">
            <v>-5.3801664533566225</v>
          </cell>
          <cell r="AI214">
            <v>3.1902764179270595</v>
          </cell>
          <cell r="AJ214">
            <v>12.57149936061418</v>
          </cell>
          <cell r="AK214">
            <v>0</v>
          </cell>
          <cell r="AL214">
            <v>0</v>
          </cell>
          <cell r="AM214">
            <v>0</v>
          </cell>
          <cell r="AN214">
            <v>0</v>
          </cell>
          <cell r="AO214">
            <v>0</v>
          </cell>
          <cell r="AP214">
            <v>0</v>
          </cell>
          <cell r="AQ214">
            <v>0</v>
          </cell>
          <cell r="AR214">
            <v>0</v>
          </cell>
        </row>
        <row r="215">
          <cell r="G215" t="str">
            <v>(% of amortization on bilateral debt)</v>
          </cell>
          <cell r="U215">
            <v>0</v>
          </cell>
          <cell r="Z215">
            <v>0</v>
          </cell>
          <cell r="AA215">
            <v>0</v>
          </cell>
          <cell r="AB215">
            <v>0</v>
          </cell>
          <cell r="AC215">
            <v>0</v>
          </cell>
          <cell r="AD215">
            <v>0</v>
          </cell>
          <cell r="AF215">
            <v>0</v>
          </cell>
          <cell r="AG215">
            <v>205.42733958914533</v>
          </cell>
          <cell r="AH215">
            <v>-208.35694076275837</v>
          </cell>
          <cell r="AI215">
            <v>79.363143252143118</v>
          </cell>
          <cell r="AJ215">
            <v>426.14927835143067</v>
          </cell>
          <cell r="AK215">
            <v>0</v>
          </cell>
          <cell r="AL215">
            <v>0</v>
          </cell>
          <cell r="AM215">
            <v>0</v>
          </cell>
          <cell r="AN215">
            <v>0</v>
          </cell>
          <cell r="AO215">
            <v>0</v>
          </cell>
          <cell r="AP215">
            <v>0</v>
          </cell>
          <cell r="AQ215">
            <v>0</v>
          </cell>
          <cell r="AR215">
            <v>0</v>
          </cell>
        </row>
        <row r="218">
          <cell r="G218" t="str">
            <v>Table 2. External Trade: Exports and Imports, Summary</v>
          </cell>
        </row>
        <row r="219">
          <cell r="G219" t="str">
            <v>(In millions of US dollars)</v>
          </cell>
        </row>
        <row r="222">
          <cell r="H222" t="str">
            <v/>
          </cell>
          <cell r="I222" t="str">
            <v/>
          </cell>
          <cell r="J222" t="str">
            <v/>
          </cell>
          <cell r="K222" t="str">
            <v/>
          </cell>
          <cell r="L222" t="str">
            <v>Q1</v>
          </cell>
          <cell r="M222" t="str">
            <v>Q2</v>
          </cell>
          <cell r="N222" t="str">
            <v>Q3</v>
          </cell>
          <cell r="O222" t="str">
            <v>Q4</v>
          </cell>
          <cell r="P222" t="str">
            <v/>
          </cell>
          <cell r="Q222" t="str">
            <v>Q1</v>
          </cell>
          <cell r="R222" t="str">
            <v>Q2</v>
          </cell>
          <cell r="S222" t="str">
            <v>Q3</v>
          </cell>
          <cell r="T222" t="str">
            <v>Q4</v>
          </cell>
          <cell r="U222" t="str">
            <v/>
          </cell>
          <cell r="V222" t="str">
            <v>Q1</v>
          </cell>
          <cell r="W222" t="str">
            <v>Q2</v>
          </cell>
          <cell r="X222" t="str">
            <v>Q3</v>
          </cell>
          <cell r="Y222" t="str">
            <v>Q4</v>
          </cell>
          <cell r="Z222" t="str">
            <v>Est.</v>
          </cell>
          <cell r="AA222" t="str">
            <v>Q1</v>
          </cell>
          <cell r="AB222" t="str">
            <v>Q2</v>
          </cell>
          <cell r="AC222" t="str">
            <v>Q3</v>
          </cell>
          <cell r="AD222" t="str">
            <v>Q4</v>
          </cell>
          <cell r="AF222" t="str">
            <v>Prel Est.</v>
          </cell>
          <cell r="AG222" t="str">
            <v>Q1</v>
          </cell>
          <cell r="AH222" t="str">
            <v>Q2</v>
          </cell>
          <cell r="AI222" t="str">
            <v>Q3</v>
          </cell>
          <cell r="AJ222" t="str">
            <v>Q4</v>
          </cell>
          <cell r="AK222" t="str">
            <v>Proj</v>
          </cell>
          <cell r="AL222" t="str">
            <v>Proj</v>
          </cell>
          <cell r="AM222" t="str">
            <v>Proj</v>
          </cell>
          <cell r="AN222" t="str">
            <v>Proj</v>
          </cell>
          <cell r="AO222" t="str">
            <v>Proj</v>
          </cell>
          <cell r="AP222" t="str">
            <v>Proj</v>
          </cell>
          <cell r="AQ222" t="str">
            <v>Proj</v>
          </cell>
          <cell r="AR222" t="str">
            <v>Proj</v>
          </cell>
        </row>
        <row r="223">
          <cell r="H223">
            <v>1991</v>
          </cell>
          <cell r="I223">
            <v>1992</v>
          </cell>
          <cell r="J223">
            <v>1993</v>
          </cell>
          <cell r="K223">
            <v>1994</v>
          </cell>
          <cell r="L223">
            <v>1995</v>
          </cell>
          <cell r="M223">
            <v>1995</v>
          </cell>
          <cell r="N223">
            <v>1995</v>
          </cell>
          <cell r="O223">
            <v>1995</v>
          </cell>
          <cell r="P223">
            <v>1995</v>
          </cell>
          <cell r="Q223">
            <v>1996</v>
          </cell>
          <cell r="R223">
            <v>1996</v>
          </cell>
          <cell r="S223">
            <v>1996</v>
          </cell>
          <cell r="T223">
            <v>1996</v>
          </cell>
          <cell r="U223">
            <v>1996</v>
          </cell>
          <cell r="V223">
            <v>1997</v>
          </cell>
          <cell r="W223">
            <v>1997</v>
          </cell>
          <cell r="X223">
            <v>1997</v>
          </cell>
          <cell r="Y223">
            <v>1997</v>
          </cell>
          <cell r="Z223">
            <v>1997</v>
          </cell>
          <cell r="AA223">
            <v>1998</v>
          </cell>
          <cell r="AB223">
            <v>1998</v>
          </cell>
          <cell r="AC223">
            <v>1998</v>
          </cell>
          <cell r="AD223">
            <v>1998</v>
          </cell>
          <cell r="AF223">
            <v>1998</v>
          </cell>
          <cell r="AG223">
            <v>1999</v>
          </cell>
          <cell r="AH223">
            <v>1999</v>
          </cell>
          <cell r="AI223">
            <v>1999</v>
          </cell>
          <cell r="AJ223">
            <v>1999</v>
          </cell>
          <cell r="AK223">
            <v>1999</v>
          </cell>
          <cell r="AL223">
            <v>2000</v>
          </cell>
          <cell r="AM223">
            <v>2001</v>
          </cell>
          <cell r="AN223">
            <v>2002</v>
          </cell>
          <cell r="AO223">
            <v>2003</v>
          </cell>
          <cell r="AP223">
            <v>2004</v>
          </cell>
          <cell r="AQ223">
            <v>2005</v>
          </cell>
          <cell r="AR223">
            <v>2006</v>
          </cell>
        </row>
        <row r="226">
          <cell r="G226" t="str">
            <v>A.  EXPORTS</v>
          </cell>
        </row>
        <row r="227">
          <cell r="G227" t="str">
            <v>Exports (US$ mn)</v>
          </cell>
          <cell r="K227">
            <v>380.7</v>
          </cell>
          <cell r="L227">
            <v>90.93</v>
          </cell>
          <cell r="M227">
            <v>85</v>
          </cell>
          <cell r="N227">
            <v>92</v>
          </cell>
          <cell r="O227">
            <v>94.7</v>
          </cell>
          <cell r="P227">
            <v>362.63</v>
          </cell>
          <cell r="Q227">
            <v>108.259</v>
          </cell>
          <cell r="R227">
            <v>67.8</v>
          </cell>
          <cell r="S227">
            <v>99.293000000000006</v>
          </cell>
          <cell r="T227">
            <v>141.601</v>
          </cell>
          <cell r="U227">
            <v>416.95299999999997</v>
          </cell>
          <cell r="V227">
            <v>107.136</v>
          </cell>
          <cell r="W227">
            <v>124.14</v>
          </cell>
          <cell r="X227">
            <v>113.84400000000001</v>
          </cell>
          <cell r="Y227">
            <v>148.35599999999999</v>
          </cell>
          <cell r="Z227">
            <v>493.476</v>
          </cell>
          <cell r="AA227">
            <v>92.34</v>
          </cell>
          <cell r="AB227">
            <v>115.35599999999999</v>
          </cell>
          <cell r="AC227">
            <v>174.94799999999998</v>
          </cell>
          <cell r="AD227">
            <v>95.60750743801654</v>
          </cell>
          <cell r="AF227">
            <v>478.25150743801657</v>
          </cell>
          <cell r="AG227">
            <v>90.645753570701928</v>
          </cell>
          <cell r="AH227">
            <v>116.17380449064447</v>
          </cell>
          <cell r="AI227">
            <v>176.33960709637304</v>
          </cell>
          <cell r="AJ227">
            <v>93.846928743570956</v>
          </cell>
          <cell r="AK227">
            <v>477.00609390129046</v>
          </cell>
          <cell r="AL227">
            <v>517.95496823590304</v>
          </cell>
          <cell r="AM227">
            <v>582.84177688165585</v>
          </cell>
          <cell r="AN227">
            <v>648.98441024751685</v>
          </cell>
          <cell r="AO227">
            <v>724.38731293653484</v>
          </cell>
          <cell r="AP227">
            <v>809.06818981881577</v>
          </cell>
          <cell r="AQ227">
            <v>903.97836103008137</v>
          </cell>
          <cell r="AR227">
            <v>1005.1353475860697</v>
          </cell>
        </row>
        <row r="228">
          <cell r="G228" t="str">
            <v>Export prices, 1994 = 100</v>
          </cell>
          <cell r="K228">
            <v>100</v>
          </cell>
          <cell r="P228">
            <v>111.20000000000002</v>
          </cell>
          <cell r="U228">
            <v>107.75280000000001</v>
          </cell>
          <cell r="Z228">
            <v>99.886845600000015</v>
          </cell>
          <cell r="AF228">
            <v>98.488429761600017</v>
          </cell>
          <cell r="AK228">
            <v>101.83703637349441</v>
          </cell>
          <cell r="AL228">
            <v>101.22601415525345</v>
          </cell>
          <cell r="AM228">
            <v>104.26279457991106</v>
          </cell>
          <cell r="AN228">
            <v>106.34805047150928</v>
          </cell>
          <cell r="AO228">
            <v>108.47501148093947</v>
          </cell>
          <cell r="AP228">
            <v>110.64451171055826</v>
          </cell>
          <cell r="AQ228">
            <v>112.85740194476944</v>
          </cell>
          <cell r="AR228">
            <v>115.11454998366483</v>
          </cell>
        </row>
        <row r="229">
          <cell r="G229" t="str">
            <v>Export volumes, 1994 = 100</v>
          </cell>
          <cell r="K229">
            <v>100</v>
          </cell>
          <cell r="P229">
            <v>85.6596047039437</v>
          </cell>
          <cell r="U229">
            <v>101.64257569442572</v>
          </cell>
          <cell r="Z229">
            <v>129.77016610594887</v>
          </cell>
          <cell r="AF229">
            <v>127.55228920802824</v>
          </cell>
          <cell r="AK229">
            <v>123.0368768040879</v>
          </cell>
          <cell r="AL229">
            <v>134.40548422078561</v>
          </cell>
          <cell r="AM229">
            <v>146.83799151120829</v>
          </cell>
          <cell r="AN229">
            <v>160.29569343321052</v>
          </cell>
          <cell r="AO229">
            <v>175.41157732396226</v>
          </cell>
          <cell r="AP229">
            <v>192.07567716973867</v>
          </cell>
          <cell r="AQ229">
            <v>210.39969677173173</v>
          </cell>
          <cell r="AR229">
            <v>229.35670945086477</v>
          </cell>
        </row>
        <row r="231">
          <cell r="G231" t="str">
            <v>Export value (percent change)</v>
          </cell>
          <cell r="K231">
            <v>0</v>
          </cell>
          <cell r="L231">
            <v>0</v>
          </cell>
          <cell r="M231">
            <v>0</v>
          </cell>
          <cell r="N231">
            <v>0</v>
          </cell>
          <cell r="O231">
            <v>0</v>
          </cell>
          <cell r="P231">
            <v>-4.7465195692146018</v>
          </cell>
          <cell r="Q231">
            <v>19.057516771142623</v>
          </cell>
          <cell r="R231">
            <v>-20.235294117647062</v>
          </cell>
          <cell r="S231">
            <v>7.9271739130434948</v>
          </cell>
          <cell r="T231">
            <v>49.525871172122478</v>
          </cell>
          <cell r="U231">
            <v>14.980282933017119</v>
          </cell>
          <cell r="V231">
            <v>-1.0373271506295079</v>
          </cell>
          <cell r="W231">
            <v>83.097345132743357</v>
          </cell>
          <cell r="X231">
            <v>14.654608079119381</v>
          </cell>
          <cell r="Y231">
            <v>4.7704465363945125</v>
          </cell>
          <cell r="Z231">
            <v>18.352907881703693</v>
          </cell>
          <cell r="AA231">
            <v>-13.810483870967738</v>
          </cell>
          <cell r="AB231">
            <v>-7.0758820686321888</v>
          </cell>
          <cell r="AC231">
            <v>53.673447876040868</v>
          </cell>
          <cell r="AD231">
            <v>-35.555348325637958</v>
          </cell>
          <cell r="AF231">
            <v>-3.0851535965241372</v>
          </cell>
          <cell r="AG231">
            <v>-1.8347914547304223</v>
          </cell>
          <cell r="AH231">
            <v>0.70893970893970426</v>
          </cell>
          <cell r="AI231">
            <v>0.79544041450778646</v>
          </cell>
          <cell r="AJ231">
            <v>-1.8414649033570818</v>
          </cell>
          <cell r="AK231">
            <v>-0.26040974620190616</v>
          </cell>
          <cell r="AL231">
            <v>8.5845599999999855</v>
          </cell>
          <cell r="AM231">
            <v>12.527500000000003</v>
          </cell>
          <cell r="AN231">
            <v>11.3483</v>
          </cell>
          <cell r="AO231">
            <v>11.61859999999999</v>
          </cell>
          <cell r="AP231">
            <v>11.690000000000001</v>
          </cell>
          <cell r="AQ231">
            <v>11.730799999999997</v>
          </cell>
          <cell r="AR231">
            <v>11.190200000000017</v>
          </cell>
        </row>
        <row r="232">
          <cell r="G232" t="str">
            <v>Export prices (percent change)</v>
          </cell>
          <cell r="K232">
            <v>3.1</v>
          </cell>
          <cell r="P232">
            <v>11.2</v>
          </cell>
          <cell r="Q232">
            <v>0</v>
          </cell>
          <cell r="R232">
            <v>0</v>
          </cell>
          <cell r="S232">
            <v>0</v>
          </cell>
          <cell r="T232">
            <v>0</v>
          </cell>
          <cell r="U232">
            <v>-3.1</v>
          </cell>
          <cell r="V232">
            <v>-5.2780395852968898</v>
          </cell>
          <cell r="W232">
            <v>-1.2935323383084563</v>
          </cell>
          <cell r="X232">
            <v>-0.50403225806451291</v>
          </cell>
          <cell r="Y232">
            <v>0.50658561296859084</v>
          </cell>
          <cell r="Z232">
            <v>-7.3</v>
          </cell>
          <cell r="AA232">
            <v>-3.910068426197455</v>
          </cell>
          <cell r="AB232">
            <v>-2.4340770791074995</v>
          </cell>
          <cell r="AC232">
            <v>-0.72016460905349744</v>
          </cell>
          <cell r="AD232">
            <v>1.7598343685300222</v>
          </cell>
          <cell r="AF232">
            <v>-1.4</v>
          </cell>
          <cell r="AG232">
            <v>1.8311291963377441</v>
          </cell>
          <cell r="AH232">
            <v>4.4698544698544618</v>
          </cell>
          <cell r="AI232">
            <v>4.559585492227991</v>
          </cell>
          <cell r="AJ232">
            <v>2.8484231943031402</v>
          </cell>
          <cell r="AK232">
            <v>3.4</v>
          </cell>
          <cell r="AL232">
            <v>-0.6</v>
          </cell>
          <cell r="AM232">
            <v>3</v>
          </cell>
          <cell r="AN232">
            <v>2</v>
          </cell>
          <cell r="AO232">
            <v>2</v>
          </cell>
          <cell r="AP232">
            <v>2</v>
          </cell>
          <cell r="AQ232">
            <v>2</v>
          </cell>
          <cell r="AR232">
            <v>2</v>
          </cell>
        </row>
        <row r="233">
          <cell r="G233" t="str">
            <v>Export volumes (percent change)</v>
          </cell>
          <cell r="K233" t="str">
            <v>...</v>
          </cell>
          <cell r="P233">
            <v>-14.340395296056307</v>
          </cell>
          <cell r="U233">
            <v>18.658702717251941</v>
          </cell>
          <cell r="V233">
            <v>4.4770108389871499</v>
          </cell>
          <cell r="W233">
            <v>85.496806308878107</v>
          </cell>
          <cell r="X233">
            <v>15.235431828253709</v>
          </cell>
          <cell r="Y233">
            <v>4.2423696889328566</v>
          </cell>
          <cell r="Z233">
            <v>27.673039786088125</v>
          </cell>
          <cell r="AA233">
            <v>-10.303280773143442</v>
          </cell>
          <cell r="AB233">
            <v>-4.7576088562072183</v>
          </cell>
          <cell r="AC233">
            <v>54.788177549753094</v>
          </cell>
          <cell r="AD233">
            <v>-13</v>
          </cell>
          <cell r="AF233">
            <v>-1.7090807266979091</v>
          </cell>
          <cell r="AG233">
            <v>-3.5999999999999996</v>
          </cell>
          <cell r="AH233">
            <v>-3.5999999999999996</v>
          </cell>
          <cell r="AI233">
            <v>-3.5999999999999996</v>
          </cell>
          <cell r="AJ233">
            <v>-4.5599999999999996</v>
          </cell>
          <cell r="AK233">
            <v>-3.5400481104467252</v>
          </cell>
          <cell r="AL233">
            <v>9.2399999999999984</v>
          </cell>
          <cell r="AM233">
            <v>9.25</v>
          </cell>
          <cell r="AN233">
            <v>9.1650000000000009</v>
          </cell>
          <cell r="AO233">
            <v>9.4299999999999979</v>
          </cell>
          <cell r="AP233">
            <v>9.5</v>
          </cell>
          <cell r="AQ233">
            <v>9.5399999999999991</v>
          </cell>
          <cell r="AR233">
            <v>9.01</v>
          </cell>
        </row>
        <row r="235">
          <cell r="G235" t="str">
            <v>Memorandum items:</v>
          </cell>
        </row>
        <row r="236">
          <cell r="G236" t="str">
            <v>Export volume growth / real GDP growth</v>
          </cell>
          <cell r="K236">
            <v>0</v>
          </cell>
          <cell r="P236">
            <v>-5.9751647066901281</v>
          </cell>
          <cell r="U236">
            <v>1.7770193064049469</v>
          </cell>
          <cell r="Z236">
            <v>2.5388109895493693</v>
          </cell>
          <cell r="AA236">
            <v>-7.0090345395533618</v>
          </cell>
          <cell r="AB236">
            <v>-0.67008575439538287</v>
          </cell>
          <cell r="AC236">
            <v>10.536187990337133</v>
          </cell>
          <cell r="AD236">
            <v>6.5</v>
          </cell>
          <cell r="AF236">
            <v>-0.58933818161996865</v>
          </cell>
          <cell r="AG236">
            <v>-1.2413793103448274</v>
          </cell>
          <cell r="AH236">
            <v>-0.70588235294117641</v>
          </cell>
          <cell r="AI236">
            <v>-3.272727272727272</v>
          </cell>
          <cell r="AJ236">
            <v>-1.6285714285714286</v>
          </cell>
          <cell r="AK236">
            <v>-1.180016036815575</v>
          </cell>
          <cell r="AL236">
            <v>2.3099999999999996</v>
          </cell>
          <cell r="AM236">
            <v>1.85</v>
          </cell>
          <cell r="AN236">
            <v>1.8330000000000002</v>
          </cell>
          <cell r="AO236">
            <v>1.8859999999999997</v>
          </cell>
          <cell r="AP236">
            <v>1.9</v>
          </cell>
          <cell r="AQ236">
            <v>1.9079999999999999</v>
          </cell>
          <cell r="AR236">
            <v>1.802</v>
          </cell>
        </row>
        <row r="237">
          <cell r="G237" t="str">
            <v>Export volume growth / Growth in</v>
          </cell>
        </row>
        <row r="238">
          <cell r="G238" t="str">
            <v>partner countries's real GDP</v>
          </cell>
          <cell r="K238">
            <v>0</v>
          </cell>
          <cell r="P238">
            <v>10.513087376440572</v>
          </cell>
          <cell r="U238">
            <v>60.00791549177309</v>
          </cell>
          <cell r="Z238">
            <v>8.3207152603297505</v>
          </cell>
          <cell r="AA238">
            <v>-7.925600594725724</v>
          </cell>
          <cell r="AB238">
            <v>-3.6596991201593987</v>
          </cell>
          <cell r="AC238">
            <v>42.144751961348533</v>
          </cell>
          <cell r="AD238">
            <v>-10</v>
          </cell>
          <cell r="AF238">
            <v>-1.3146774820753147</v>
          </cell>
          <cell r="AG238">
            <v>-1.5</v>
          </cell>
          <cell r="AH238">
            <v>-1.5</v>
          </cell>
          <cell r="AI238">
            <v>-1.5</v>
          </cell>
          <cell r="AJ238">
            <v>-1.9</v>
          </cell>
          <cell r="AK238">
            <v>-1.4750200460194689</v>
          </cell>
          <cell r="AL238">
            <v>2.8</v>
          </cell>
          <cell r="AM238">
            <v>2.5</v>
          </cell>
          <cell r="AN238">
            <v>1.9500000000000002</v>
          </cell>
          <cell r="AO238">
            <v>2.0499999999999998</v>
          </cell>
          <cell r="AP238">
            <v>1.9</v>
          </cell>
          <cell r="AQ238">
            <v>1.7999999999999998</v>
          </cell>
          <cell r="AR238">
            <v>1.7</v>
          </cell>
        </row>
        <row r="239">
          <cell r="G239" t="str">
            <v>Exports as a share of GDP</v>
          </cell>
          <cell r="K239">
            <v>46.336989944686941</v>
          </cell>
          <cell r="P239">
            <v>19.056718574871393</v>
          </cell>
          <cell r="U239">
            <v>13.854170806794055</v>
          </cell>
          <cell r="Z239">
            <v>14.209330690168047</v>
          </cell>
          <cell r="AF239">
            <v>14.001619342400696</v>
          </cell>
          <cell r="AK239">
            <v>17.05481404059103</v>
          </cell>
          <cell r="AL239">
            <v>17.123557884642768</v>
          </cell>
          <cell r="AM239">
            <v>17.635056463153425</v>
          </cell>
          <cell r="AN239">
            <v>18.382752785706511</v>
          </cell>
          <cell r="AO239">
            <v>19.105385781689243</v>
          </cell>
          <cell r="AP239">
            <v>19.701510127708335</v>
          </cell>
          <cell r="AQ239">
            <v>20.275231897892322</v>
          </cell>
          <cell r="AR239">
            <v>20.804790418724874</v>
          </cell>
        </row>
        <row r="241">
          <cell r="G241" t="str">
            <v>B.  IMPORTS</v>
          </cell>
        </row>
        <row r="242">
          <cell r="G242" t="str">
            <v>Imports (US$ mn)</v>
          </cell>
          <cell r="K242">
            <v>-745.7</v>
          </cell>
          <cell r="L242">
            <v>-181.886</v>
          </cell>
          <cell r="M242">
            <v>-165.44499999999999</v>
          </cell>
          <cell r="N242">
            <v>-162.72900000000001</v>
          </cell>
          <cell r="O242">
            <v>-189.99799999999999</v>
          </cell>
          <cell r="P242">
            <v>-700.05799999999999</v>
          </cell>
          <cell r="Q242">
            <v>-184.464</v>
          </cell>
          <cell r="R242">
            <v>-162.73600000000002</v>
          </cell>
          <cell r="S242">
            <v>-176.512</v>
          </cell>
          <cell r="T242">
            <v>-244.16000000000003</v>
          </cell>
          <cell r="U242">
            <v>-767.87200000000007</v>
          </cell>
          <cell r="V242">
            <v>-210.3</v>
          </cell>
          <cell r="W242">
            <v>-266</v>
          </cell>
          <cell r="X242">
            <v>-292.10000000000002</v>
          </cell>
          <cell r="Y242">
            <v>-284</v>
          </cell>
          <cell r="Z242">
            <v>-1052.4000000000001</v>
          </cell>
          <cell r="AA242">
            <v>-274.10000000000002</v>
          </cell>
          <cell r="AB242">
            <v>-297.3</v>
          </cell>
          <cell r="AC242">
            <v>-312.60000000000002</v>
          </cell>
          <cell r="AD242">
            <v>-279.7</v>
          </cell>
          <cell r="AF242">
            <v>-1163.7</v>
          </cell>
          <cell r="AG242">
            <v>-235</v>
          </cell>
          <cell r="AH242">
            <v>-215</v>
          </cell>
          <cell r="AI242">
            <v>-280</v>
          </cell>
          <cell r="AJ242">
            <v>-283</v>
          </cell>
          <cell r="AK242">
            <v>-1013</v>
          </cell>
          <cell r="AL242">
            <v>-1055.8045707234405</v>
          </cell>
          <cell r="AM242">
            <v>-1105.7840696874728</v>
          </cell>
          <cell r="AN242">
            <v>-1163.717656923704</v>
          </cell>
          <cell r="AO242">
            <v>-1223.5131931765311</v>
          </cell>
          <cell r="AP242">
            <v>-1278.5518377924141</v>
          </cell>
          <cell r="AQ242">
            <v>-1357.1070178255586</v>
          </cell>
          <cell r="AR242">
            <v>-1449.6756631870128</v>
          </cell>
        </row>
        <row r="243">
          <cell r="G243" t="str">
            <v>Import prices, 1994 = 100</v>
          </cell>
          <cell r="K243">
            <v>100</v>
          </cell>
          <cell r="L243">
            <v>0</v>
          </cell>
          <cell r="M243">
            <v>0</v>
          </cell>
          <cell r="N243">
            <v>0</v>
          </cell>
          <cell r="O243">
            <v>0</v>
          </cell>
          <cell r="P243">
            <v>108.69271768111692</v>
          </cell>
          <cell r="Q243">
            <v>0</v>
          </cell>
          <cell r="R243">
            <v>0</v>
          </cell>
          <cell r="S243">
            <v>0</v>
          </cell>
          <cell r="T243">
            <v>0</v>
          </cell>
          <cell r="U243">
            <v>112.84566209170902</v>
          </cell>
          <cell r="V243">
            <v>0</v>
          </cell>
          <cell r="W243">
            <v>0</v>
          </cell>
          <cell r="X243">
            <v>0</v>
          </cell>
          <cell r="Y243">
            <v>0</v>
          </cell>
          <cell r="Z243">
            <v>100.39629682328469</v>
          </cell>
          <cell r="AA243">
            <v>0</v>
          </cell>
          <cell r="AB243">
            <v>0</v>
          </cell>
          <cell r="AC243">
            <v>0</v>
          </cell>
          <cell r="AD243">
            <v>0</v>
          </cell>
          <cell r="AF243">
            <v>94.829359472268649</v>
          </cell>
          <cell r="AG243">
            <v>0</v>
          </cell>
          <cell r="AH243">
            <v>0</v>
          </cell>
          <cell r="AI243">
            <v>0</v>
          </cell>
          <cell r="AJ243">
            <v>0</v>
          </cell>
          <cell r="AK243">
            <v>93.940037647659523</v>
          </cell>
          <cell r="AL243">
            <v>102.20193257345926</v>
          </cell>
          <cell r="AM243">
            <v>101.66531197567802</v>
          </cell>
          <cell r="AN243">
            <v>102.58530034122904</v>
          </cell>
          <cell r="AO243">
            <v>104.53792929638976</v>
          </cell>
          <cell r="AP243">
            <v>106.81090357572543</v>
          </cell>
          <cell r="AQ243">
            <v>109.50653252040451</v>
          </cell>
          <cell r="AR243">
            <v>111.34203557539445</v>
          </cell>
        </row>
        <row r="244">
          <cell r="G244" t="str">
            <v>Import volumes, 1994 = 100</v>
          </cell>
          <cell r="K244">
            <v>100</v>
          </cell>
          <cell r="L244">
            <v>0</v>
          </cell>
          <cell r="M244">
            <v>0</v>
          </cell>
          <cell r="N244">
            <v>0</v>
          </cell>
          <cell r="O244">
            <v>0</v>
          </cell>
          <cell r="P244">
            <v>86.371295184783577</v>
          </cell>
          <cell r="Q244">
            <v>0</v>
          </cell>
          <cell r="R244">
            <v>0</v>
          </cell>
          <cell r="S244">
            <v>0</v>
          </cell>
          <cell r="T244">
            <v>0</v>
          </cell>
          <cell r="U244">
            <v>91.408986058853984</v>
          </cell>
          <cell r="V244">
            <v>0</v>
          </cell>
          <cell r="W244">
            <v>0</v>
          </cell>
          <cell r="X244">
            <v>0</v>
          </cell>
          <cell r="Y244">
            <v>0</v>
          </cell>
          <cell r="Z244">
            <v>138.92852710643788</v>
          </cell>
          <cell r="AA244">
            <v>0</v>
          </cell>
          <cell r="AB244">
            <v>0</v>
          </cell>
          <cell r="AC244">
            <v>0</v>
          </cell>
          <cell r="AD244">
            <v>0</v>
          </cell>
          <cell r="AF244">
            <v>162.30461363457539</v>
          </cell>
          <cell r="AG244">
            <v>0</v>
          </cell>
          <cell r="AH244">
            <v>0</v>
          </cell>
          <cell r="AI244">
            <v>0</v>
          </cell>
          <cell r="AJ244">
            <v>0</v>
          </cell>
          <cell r="AK244">
            <v>142.38228562527652</v>
          </cell>
          <cell r="AL244">
            <v>133.90659435468535</v>
          </cell>
          <cell r="AM244">
            <v>139.34542996890534</v>
          </cell>
          <cell r="AN244">
            <v>144.81220380575289</v>
          </cell>
          <cell r="AO244">
            <v>149.36567832090645</v>
          </cell>
          <cell r="AP244">
            <v>152.70674326007622</v>
          </cell>
          <cell r="AQ244">
            <v>158.05337299482946</v>
          </cell>
          <cell r="AR244">
            <v>166.07373006361047</v>
          </cell>
        </row>
        <row r="246">
          <cell r="G246" t="str">
            <v>Import value (percent change)</v>
          </cell>
          <cell r="K246">
            <v>0</v>
          </cell>
          <cell r="L246">
            <v>0</v>
          </cell>
          <cell r="M246">
            <v>0</v>
          </cell>
          <cell r="N246">
            <v>0</v>
          </cell>
          <cell r="O246">
            <v>0</v>
          </cell>
          <cell r="P246">
            <v>-6.1206919672790683</v>
          </cell>
          <cell r="Q246">
            <v>1.4173713204974625</v>
          </cell>
          <cell r="R246">
            <v>-1.6374021578167808</v>
          </cell>
          <cell r="S246">
            <v>8.4699100959263482</v>
          </cell>
          <cell r="T246">
            <v>28.506615859114337</v>
          </cell>
          <cell r="U246">
            <v>9.6869116558913717</v>
          </cell>
          <cell r="V246">
            <v>14.005984907624258</v>
          </cell>
          <cell r="W246">
            <v>63.454920853406719</v>
          </cell>
          <cell r="X246">
            <v>65.484499637418423</v>
          </cell>
          <cell r="Y246">
            <v>16.317169069462633</v>
          </cell>
          <cell r="Z246">
            <v>37.054092348724787</v>
          </cell>
          <cell r="AA246">
            <v>30.337612933903955</v>
          </cell>
          <cell r="AB246">
            <v>11.766917293233092</v>
          </cell>
          <cell r="AC246">
            <v>7.0181444710715413</v>
          </cell>
          <cell r="AD246">
            <v>-1.5140845070422571</v>
          </cell>
          <cell r="AF246">
            <v>10.575826681870005</v>
          </cell>
          <cell r="AG246">
            <v>0</v>
          </cell>
          <cell r="AH246">
            <v>0</v>
          </cell>
          <cell r="AI246">
            <v>0</v>
          </cell>
          <cell r="AJ246">
            <v>0</v>
          </cell>
          <cell r="AK246">
            <v>-12.950073042880472</v>
          </cell>
          <cell r="AL246">
            <v>4.2255252441698365</v>
          </cell>
          <cell r="AM246">
            <v>4.7337831593005975</v>
          </cell>
          <cell r="AN246">
            <v>5.2391410605693522</v>
          </cell>
          <cell r="AO246">
            <v>5.1383199264069868</v>
          </cell>
          <cell r="AP246">
            <v>4.4984103908997985</v>
          </cell>
          <cell r="AQ246">
            <v>6.1440747032033061</v>
          </cell>
          <cell r="AR246">
            <v>6.8210276820890314</v>
          </cell>
        </row>
        <row r="247">
          <cell r="G247" t="str">
            <v>Import prices (percent change)</v>
          </cell>
          <cell r="K247">
            <v>0</v>
          </cell>
          <cell r="L247">
            <v>0</v>
          </cell>
          <cell r="M247">
            <v>0</v>
          </cell>
          <cell r="N247">
            <v>0</v>
          </cell>
          <cell r="O247">
            <v>0</v>
          </cell>
          <cell r="P247">
            <v>8.6927176811169105</v>
          </cell>
          <cell r="Q247">
            <v>0</v>
          </cell>
          <cell r="R247">
            <v>0</v>
          </cell>
          <cell r="S247">
            <v>0</v>
          </cell>
          <cell r="T247">
            <v>0</v>
          </cell>
          <cell r="U247">
            <v>3.6418959776945194</v>
          </cell>
          <cell r="V247">
            <v>0</v>
          </cell>
          <cell r="W247">
            <v>0</v>
          </cell>
          <cell r="X247">
            <v>0</v>
          </cell>
          <cell r="Y247">
            <v>0</v>
          </cell>
          <cell r="Z247">
            <v>-9.8243112646306141</v>
          </cell>
          <cell r="AA247">
            <v>-6.7971338424647074</v>
          </cell>
          <cell r="AB247">
            <v>-6.8070875744784889</v>
          </cell>
          <cell r="AC247">
            <v>-5.8490274533765172</v>
          </cell>
          <cell r="AD247">
            <v>-2.1267712673033312</v>
          </cell>
          <cell r="AF247">
            <v>-5.3499688611661789</v>
          </cell>
          <cell r="AG247">
            <v>0</v>
          </cell>
          <cell r="AH247">
            <v>0</v>
          </cell>
          <cell r="AI247">
            <v>0</v>
          </cell>
          <cell r="AJ247">
            <v>0</v>
          </cell>
          <cell r="AK247">
            <v>-0.76992583981176721</v>
          </cell>
          <cell r="AL247">
            <v>10.822536980163399</v>
          </cell>
          <cell r="AM247">
            <v>0.64588569480598235</v>
          </cell>
          <cell r="AN247">
            <v>1.2662812611705045</v>
          </cell>
          <cell r="AO247">
            <v>1.9331347343818868</v>
          </cell>
          <cell r="AP247">
            <v>2.2120937050584191</v>
          </cell>
          <cell r="AQ247">
            <v>2.5534327876107872</v>
          </cell>
          <cell r="AR247">
            <v>1.6622178923869382</v>
          </cell>
        </row>
        <row r="248">
          <cell r="G248" t="str">
            <v>Import volumes (percent change)</v>
          </cell>
          <cell r="K248">
            <v>0</v>
          </cell>
          <cell r="L248">
            <v>0</v>
          </cell>
          <cell r="M248">
            <v>0</v>
          </cell>
          <cell r="N248">
            <v>0</v>
          </cell>
          <cell r="O248">
            <v>0</v>
          </cell>
          <cell r="P248">
            <v>-13.62870481521642</v>
          </cell>
          <cell r="Q248">
            <v>0</v>
          </cell>
          <cell r="R248">
            <v>0</v>
          </cell>
          <cell r="S248">
            <v>0</v>
          </cell>
          <cell r="T248">
            <v>0</v>
          </cell>
          <cell r="U248">
            <v>5.8325985077481102</v>
          </cell>
          <cell r="V248">
            <v>0</v>
          </cell>
          <cell r="W248">
            <v>0</v>
          </cell>
          <cell r="X248">
            <v>0</v>
          </cell>
          <cell r="Y248">
            <v>0</v>
          </cell>
          <cell r="Z248">
            <v>51.985634122435485</v>
          </cell>
          <cell r="AA248">
            <v>39.842923621685621</v>
          </cell>
          <cell r="AB248">
            <v>19.930705441313123</v>
          </cell>
          <cell r="AC248">
            <v>13.666531079194378</v>
          </cell>
          <cell r="AD248">
            <v>0.62600035596496184</v>
          </cell>
          <cell r="AF248">
            <v>16.82598024682742</v>
          </cell>
          <cell r="AG248">
            <v>0</v>
          </cell>
          <cell r="AH248">
            <v>0</v>
          </cell>
          <cell r="AI248">
            <v>0</v>
          </cell>
          <cell r="AJ248">
            <v>0</v>
          </cell>
          <cell r="AK248">
            <v>-12.274652927706331</v>
          </cell>
          <cell r="AL248">
            <v>-5.9527709036063641</v>
          </cell>
          <cell r="AM248">
            <v>4.0616637593021476</v>
          </cell>
          <cell r="AN248">
            <v>3.9231812898833152</v>
          </cell>
          <cell r="AO248">
            <v>3.1443997090614406</v>
          </cell>
          <cell r="AP248">
            <v>2.2368357823084439</v>
          </cell>
          <cell r="AQ248">
            <v>3.5012401028337914</v>
          </cell>
          <cell r="AR248">
            <v>5.0744611878946744</v>
          </cell>
        </row>
        <row r="250">
          <cell r="G250" t="str">
            <v>Memorandum items:</v>
          </cell>
        </row>
        <row r="251">
          <cell r="G251" t="str">
            <v>Import volume growth / real GDP growth</v>
          </cell>
          <cell r="K251">
            <v>0</v>
          </cell>
          <cell r="P251">
            <v>-5.6786270063401751</v>
          </cell>
          <cell r="U251">
            <v>0.55548557216648664</v>
          </cell>
          <cell r="Z251">
            <v>4.7693242314160997</v>
          </cell>
          <cell r="AF251">
            <v>5.8020621540784205</v>
          </cell>
          <cell r="AK251">
            <v>-4.09155097590211</v>
          </cell>
          <cell r="AL251">
            <v>-1.488192725901591</v>
          </cell>
          <cell r="AM251">
            <v>0.81233275186042952</v>
          </cell>
          <cell r="AN251">
            <v>0.78463625797666303</v>
          </cell>
          <cell r="AO251">
            <v>0.62887994181228812</v>
          </cell>
          <cell r="AP251">
            <v>0.44736715646168879</v>
          </cell>
          <cell r="AQ251">
            <v>0.70024802056675828</v>
          </cell>
          <cell r="AR251">
            <v>1.0148922375789349</v>
          </cell>
        </row>
        <row r="252">
          <cell r="G252" t="str">
            <v>Imports as a share of GDP</v>
          </cell>
          <cell r="K252">
            <v>90.763050700690968</v>
          </cell>
          <cell r="P252">
            <v>36.789036461647733</v>
          </cell>
          <cell r="U252">
            <v>25.514218259023359</v>
          </cell>
          <cell r="Z252">
            <v>30.303195329322712</v>
          </cell>
          <cell r="AF252">
            <v>34.069279814791635</v>
          </cell>
          <cell r="AK252">
            <v>36.218670671100149</v>
          </cell>
          <cell r="AL252">
            <v>34.90483109608688</v>
          </cell>
          <cell r="AM252">
            <v>33.457732919089793</v>
          </cell>
          <cell r="AN252">
            <v>32.962785641385793</v>
          </cell>
          <cell r="AO252">
            <v>32.269603770203098</v>
          </cell>
          <cell r="AP252">
            <v>31.133842978931494</v>
          </cell>
          <cell r="AQ252">
            <v>30.43840503584207</v>
          </cell>
          <cell r="AR252">
            <v>30.006106560837246</v>
          </cell>
        </row>
        <row r="254">
          <cell r="G254" t="str">
            <v>Real GDP growth</v>
          </cell>
          <cell r="K254">
            <v>-11.4</v>
          </cell>
          <cell r="P254">
            <v>2.4</v>
          </cell>
          <cell r="U254">
            <v>10.5</v>
          </cell>
          <cell r="Z254">
            <v>10.9</v>
          </cell>
          <cell r="AA254">
            <v>1.47</v>
          </cell>
          <cell r="AB254">
            <v>7.1</v>
          </cell>
          <cell r="AC254">
            <v>5.2</v>
          </cell>
          <cell r="AD254">
            <v>-2</v>
          </cell>
          <cell r="AF254">
            <v>2.9</v>
          </cell>
          <cell r="AG254">
            <v>2.9</v>
          </cell>
          <cell r="AH254">
            <v>5.0999999999999996</v>
          </cell>
          <cell r="AI254">
            <v>1.1000000000000001</v>
          </cell>
          <cell r="AJ254">
            <v>2.8</v>
          </cell>
          <cell r="AK254">
            <v>3</v>
          </cell>
          <cell r="AL254">
            <v>4</v>
          </cell>
          <cell r="AM254">
            <v>5</v>
          </cell>
          <cell r="AN254">
            <v>5</v>
          </cell>
          <cell r="AO254">
            <v>5</v>
          </cell>
          <cell r="AP254">
            <v>5</v>
          </cell>
          <cell r="AQ254">
            <v>5</v>
          </cell>
          <cell r="AR254">
            <v>5</v>
          </cell>
        </row>
        <row r="255">
          <cell r="G255" t="str">
            <v>Growth rate of Georgia's partner countries'</v>
          </cell>
        </row>
        <row r="256">
          <cell r="G256" t="str">
            <v>real GDP</v>
          </cell>
          <cell r="K256">
            <v>-7.7320982013838062</v>
          </cell>
          <cell r="P256">
            <v>-1.3640517559278149</v>
          </cell>
          <cell r="U256">
            <v>0.31093735825251245</v>
          </cell>
          <cell r="Z256">
            <v>3.3258005976990304</v>
          </cell>
          <cell r="AA256">
            <v>1.3</v>
          </cell>
          <cell r="AB256">
            <v>1.3</v>
          </cell>
          <cell r="AC256">
            <v>1.3</v>
          </cell>
          <cell r="AD256">
            <v>1.3</v>
          </cell>
          <cell r="AF256">
            <v>1.3</v>
          </cell>
          <cell r="AG256">
            <v>2.4</v>
          </cell>
          <cell r="AH256">
            <v>2.4</v>
          </cell>
          <cell r="AI256">
            <v>2.4</v>
          </cell>
          <cell r="AJ256">
            <v>2.4</v>
          </cell>
          <cell r="AK256">
            <v>2.4</v>
          </cell>
          <cell r="AL256">
            <v>3.3</v>
          </cell>
          <cell r="AM256">
            <v>3.7</v>
          </cell>
          <cell r="AN256">
            <v>4.7</v>
          </cell>
          <cell r="AO256">
            <v>4.5999999999999996</v>
          </cell>
          <cell r="AP256">
            <v>5</v>
          </cell>
          <cell r="AQ256">
            <v>5.3</v>
          </cell>
          <cell r="AR256">
            <v>5.3</v>
          </cell>
        </row>
        <row r="259">
          <cell r="G259" t="str">
            <v>Table 2. Composition of Imports</v>
          </cell>
        </row>
        <row r="260">
          <cell r="G260" t="str">
            <v>(In millions of US dollars)</v>
          </cell>
        </row>
        <row r="263">
          <cell r="H263">
            <v>0</v>
          </cell>
          <cell r="I263">
            <v>0</v>
          </cell>
          <cell r="J263">
            <v>0</v>
          </cell>
          <cell r="K263" t="str">
            <v/>
          </cell>
          <cell r="L263" t="str">
            <v>Q1</v>
          </cell>
          <cell r="M263" t="str">
            <v>Q2</v>
          </cell>
          <cell r="N263" t="str">
            <v>Q3</v>
          </cell>
          <cell r="O263" t="str">
            <v>Q4</v>
          </cell>
          <cell r="P263" t="str">
            <v/>
          </cell>
          <cell r="Q263" t="str">
            <v>Q1</v>
          </cell>
          <cell r="R263" t="str">
            <v>Q2</v>
          </cell>
          <cell r="S263" t="str">
            <v>Q3</v>
          </cell>
          <cell r="T263" t="str">
            <v>Q4</v>
          </cell>
          <cell r="U263" t="str">
            <v/>
          </cell>
          <cell r="V263" t="str">
            <v>Q1</v>
          </cell>
          <cell r="W263" t="str">
            <v>Q2</v>
          </cell>
          <cell r="X263" t="str">
            <v>Q3</v>
          </cell>
          <cell r="Y263" t="str">
            <v>Q4</v>
          </cell>
          <cell r="Z263" t="str">
            <v>Est.</v>
          </cell>
          <cell r="AA263" t="str">
            <v>Q1</v>
          </cell>
          <cell r="AB263" t="str">
            <v>Q2</v>
          </cell>
          <cell r="AC263" t="str">
            <v>Q3</v>
          </cell>
          <cell r="AD263" t="str">
            <v>Q4</v>
          </cell>
          <cell r="AF263" t="str">
            <v>Prel Est.</v>
          </cell>
          <cell r="AG263" t="str">
            <v>Q1</v>
          </cell>
          <cell r="AH263" t="str">
            <v>Q2</v>
          </cell>
          <cell r="AI263" t="str">
            <v>Q3</v>
          </cell>
          <cell r="AJ263" t="str">
            <v>Q4</v>
          </cell>
          <cell r="AK263" t="str">
            <v>Proj</v>
          </cell>
          <cell r="AL263" t="str">
            <v>Proj</v>
          </cell>
          <cell r="AM263" t="str">
            <v>Proj</v>
          </cell>
          <cell r="AN263" t="str">
            <v>Proj</v>
          </cell>
          <cell r="AO263" t="str">
            <v>Proj</v>
          </cell>
          <cell r="AP263" t="str">
            <v>Proj</v>
          </cell>
          <cell r="AQ263" t="str">
            <v>Proj</v>
          </cell>
          <cell r="AR263" t="str">
            <v>Proj</v>
          </cell>
        </row>
        <row r="264">
          <cell r="H264">
            <v>1991</v>
          </cell>
          <cell r="I264">
            <v>1992</v>
          </cell>
          <cell r="J264">
            <v>1993</v>
          </cell>
          <cell r="K264">
            <v>1994</v>
          </cell>
          <cell r="L264">
            <v>1995</v>
          </cell>
          <cell r="M264">
            <v>1995</v>
          </cell>
          <cell r="N264">
            <v>1995</v>
          </cell>
          <cell r="O264">
            <v>1995</v>
          </cell>
          <cell r="P264">
            <v>1995</v>
          </cell>
          <cell r="Q264">
            <v>1996</v>
          </cell>
          <cell r="R264">
            <v>1996</v>
          </cell>
          <cell r="S264">
            <v>1996</v>
          </cell>
          <cell r="T264">
            <v>1996</v>
          </cell>
          <cell r="U264">
            <v>1996</v>
          </cell>
          <cell r="V264">
            <v>1997</v>
          </cell>
          <cell r="W264">
            <v>1997</v>
          </cell>
          <cell r="X264">
            <v>1997</v>
          </cell>
          <cell r="Y264">
            <v>1997</v>
          </cell>
          <cell r="Z264">
            <v>1997</v>
          </cell>
          <cell r="AA264">
            <v>1998</v>
          </cell>
          <cell r="AB264">
            <v>1998</v>
          </cell>
          <cell r="AC264">
            <v>1998</v>
          </cell>
          <cell r="AD264">
            <v>1998</v>
          </cell>
          <cell r="AF264">
            <v>1998</v>
          </cell>
          <cell r="AG264">
            <v>1999</v>
          </cell>
          <cell r="AH264">
            <v>1999</v>
          </cell>
          <cell r="AI264">
            <v>1999</v>
          </cell>
          <cell r="AJ264">
            <v>1999</v>
          </cell>
          <cell r="AK264">
            <v>1999</v>
          </cell>
          <cell r="AL264">
            <v>2000</v>
          </cell>
          <cell r="AM264">
            <v>2001</v>
          </cell>
          <cell r="AN264">
            <v>2002</v>
          </cell>
          <cell r="AO264">
            <v>2003</v>
          </cell>
          <cell r="AP264">
            <v>2004</v>
          </cell>
          <cell r="AQ264">
            <v>2005</v>
          </cell>
          <cell r="AR264">
            <v>2006</v>
          </cell>
        </row>
        <row r="267">
          <cell r="G267" t="str">
            <v>Imports (US$ mn)</v>
          </cell>
          <cell r="H267">
            <v>0</v>
          </cell>
          <cell r="I267">
            <v>0</v>
          </cell>
          <cell r="J267">
            <v>0</v>
          </cell>
          <cell r="K267">
            <v>-745.7</v>
          </cell>
          <cell r="L267">
            <v>-181.886</v>
          </cell>
          <cell r="M267">
            <v>-165.44499999999999</v>
          </cell>
          <cell r="N267">
            <v>-162.72900000000001</v>
          </cell>
          <cell r="O267">
            <v>-189.99799999999999</v>
          </cell>
          <cell r="P267">
            <v>-700.05799999999999</v>
          </cell>
          <cell r="Q267">
            <v>-184.464</v>
          </cell>
          <cell r="R267">
            <v>-162.73600000000002</v>
          </cell>
          <cell r="S267">
            <v>-176.512</v>
          </cell>
          <cell r="T267">
            <v>-244.16000000000003</v>
          </cell>
          <cell r="U267">
            <v>-767.87200000000007</v>
          </cell>
          <cell r="V267">
            <v>-210.3</v>
          </cell>
          <cell r="W267">
            <v>-266</v>
          </cell>
          <cell r="X267">
            <v>-292.10000000000002</v>
          </cell>
          <cell r="Y267">
            <v>-284</v>
          </cell>
          <cell r="Z267">
            <v>-1052.4000000000001</v>
          </cell>
          <cell r="AA267">
            <v>-274.10000000000002</v>
          </cell>
          <cell r="AB267">
            <v>-297.3</v>
          </cell>
          <cell r="AC267">
            <v>-312.60000000000002</v>
          </cell>
          <cell r="AD267">
            <v>-279.7</v>
          </cell>
          <cell r="AF267">
            <v>-1163.7</v>
          </cell>
          <cell r="AK267">
            <v>-1013</v>
          </cell>
          <cell r="AL267">
            <v>-1055.8045707234405</v>
          </cell>
          <cell r="AM267">
            <v>-1105.7840696874728</v>
          </cell>
          <cell r="AN267">
            <v>-1163.717656923704</v>
          </cell>
          <cell r="AO267">
            <v>-1223.5131931765311</v>
          </cell>
          <cell r="AP267">
            <v>-1278.5518377924141</v>
          </cell>
          <cell r="AQ267">
            <v>-1357.1070178255586</v>
          </cell>
          <cell r="AR267">
            <v>-1449.6756631870128</v>
          </cell>
        </row>
        <row r="268">
          <cell r="G268" t="str">
            <v xml:space="preserve">   Gas</v>
          </cell>
          <cell r="H268">
            <v>0</v>
          </cell>
          <cell r="I268">
            <v>0</v>
          </cell>
          <cell r="J268">
            <v>0</v>
          </cell>
          <cell r="K268">
            <v>-155.04499999999999</v>
          </cell>
          <cell r="L268">
            <v>-25.264999999999997</v>
          </cell>
          <cell r="M268">
            <v>-13.605</v>
          </cell>
          <cell r="N268">
            <v>-3.9800000000000004</v>
          </cell>
          <cell r="O268">
            <v>-5</v>
          </cell>
          <cell r="P268">
            <v>-47.85</v>
          </cell>
          <cell r="Q268">
            <v>-20.035</v>
          </cell>
          <cell r="R268">
            <v>-10.1</v>
          </cell>
          <cell r="S268">
            <v>-8.7249999999999996</v>
          </cell>
          <cell r="T268">
            <v>-14.775</v>
          </cell>
          <cell r="U268">
            <v>-53.634999999999998</v>
          </cell>
          <cell r="V268">
            <v>-16.585000000000001</v>
          </cell>
          <cell r="W268">
            <v>-12.5</v>
          </cell>
          <cell r="X268">
            <v>-5.7949999999999999</v>
          </cell>
          <cell r="Y268">
            <v>-15</v>
          </cell>
          <cell r="Z268">
            <v>-49.88</v>
          </cell>
          <cell r="AA268">
            <v>-18.027894999999997</v>
          </cell>
          <cell r="AB268">
            <v>-13.5875</v>
          </cell>
          <cell r="AC268">
            <v>-6.2991650000000003</v>
          </cell>
          <cell r="AD268">
            <v>-16.305000000000003</v>
          </cell>
          <cell r="AF268">
            <v>-54.219559999999994</v>
          </cell>
          <cell r="AK268">
            <v>-46.091315555149443</v>
          </cell>
          <cell r="AL268">
            <v>-79.775758532117578</v>
          </cell>
          <cell r="AM268">
            <v>-73.736659054452602</v>
          </cell>
          <cell r="AN268">
            <v>-73.235730664137009</v>
          </cell>
          <cell r="AO268">
            <v>-78.728410463947284</v>
          </cell>
          <cell r="AP268">
            <v>-84.633041248743325</v>
          </cell>
          <cell r="AQ268">
            <v>-92.050878393486116</v>
          </cell>
          <cell r="AR268">
            <v>-100.11886714679754</v>
          </cell>
        </row>
        <row r="269">
          <cell r="G269" t="str">
            <v xml:space="preserve">   Grants-in-aid  and other food </v>
          </cell>
          <cell r="H269">
            <v>0</v>
          </cell>
          <cell r="I269">
            <v>0</v>
          </cell>
          <cell r="J269">
            <v>0</v>
          </cell>
          <cell r="K269">
            <v>-165.6</v>
          </cell>
          <cell r="L269">
            <v>-36.085895999999998</v>
          </cell>
          <cell r="M269">
            <v>-43.576811999999997</v>
          </cell>
          <cell r="N269">
            <v>-16.953299999999999</v>
          </cell>
          <cell r="O269">
            <v>-32.015999999999991</v>
          </cell>
          <cell r="P269">
            <v>-128.63200799999998</v>
          </cell>
          <cell r="Q269">
            <v>-59.063999999999993</v>
          </cell>
          <cell r="R269">
            <v>-68.171999999999997</v>
          </cell>
          <cell r="S269">
            <v>-39.536999999999992</v>
          </cell>
          <cell r="T269">
            <v>-34.56279</v>
          </cell>
          <cell r="U269">
            <v>-201.33578999999997</v>
          </cell>
          <cell r="V269">
            <v>-20.165249999999997</v>
          </cell>
          <cell r="W269">
            <v>-19.358639999999998</v>
          </cell>
          <cell r="X269">
            <v>-25.763219999999997</v>
          </cell>
          <cell r="Y269">
            <v>-27.758700000000001</v>
          </cell>
          <cell r="Z269">
            <v>-93.053399999999996</v>
          </cell>
          <cell r="AA269">
            <v>-8.3345789999999997</v>
          </cell>
          <cell r="AB269">
            <v>-7.6150469999999988</v>
          </cell>
          <cell r="AC269">
            <v>-13.311341999999998</v>
          </cell>
          <cell r="AD269">
            <v>-29.922815999999997</v>
          </cell>
          <cell r="AF269">
            <v>-59.183783999999989</v>
          </cell>
          <cell r="AK269">
            <v>-49.951308000000012</v>
          </cell>
          <cell r="AL269">
            <v>-31.826995200000006</v>
          </cell>
          <cell r="AM269">
            <v>-24.13547136</v>
          </cell>
          <cell r="AN269">
            <v>-18.194432255999999</v>
          </cell>
          <cell r="AO269">
            <v>-13.190963385600002</v>
          </cell>
          <cell r="AP269">
            <v>-9.6794379601919989</v>
          </cell>
          <cell r="AQ269">
            <v>-7.1322174443520003</v>
          </cell>
          <cell r="AR269">
            <v>-5.0549591136844798</v>
          </cell>
        </row>
        <row r="270">
          <cell r="G270" t="str">
            <v xml:space="preserve">   Capital goods</v>
          </cell>
          <cell r="H270">
            <v>0</v>
          </cell>
          <cell r="I270">
            <v>0</v>
          </cell>
          <cell r="J270">
            <v>0</v>
          </cell>
          <cell r="K270">
            <v>0</v>
          </cell>
          <cell r="L270">
            <v>-2.0607499999999996</v>
          </cell>
          <cell r="M270">
            <v>-3.2323237775000009</v>
          </cell>
          <cell r="N270">
            <v>-7.7153819999999991</v>
          </cell>
          <cell r="O270">
            <v>-3.8417383024999991</v>
          </cell>
          <cell r="P270">
            <v>-15.275194080000004</v>
          </cell>
          <cell r="Q270">
            <v>-9.7407935999999999</v>
          </cell>
          <cell r="R270">
            <v>-8.7422099231231982</v>
          </cell>
          <cell r="S270">
            <v>-21.692311072319999</v>
          </cell>
          <cell r="T270">
            <v>-9.7854347999999973</v>
          </cell>
          <cell r="U270">
            <v>-49.960749395443202</v>
          </cell>
          <cell r="V270">
            <v>-32.206166400000001</v>
          </cell>
          <cell r="W270">
            <v>-38.7583032</v>
          </cell>
          <cell r="X270">
            <v>-83.631570600000003</v>
          </cell>
          <cell r="Y270">
            <v>-47.899860000000004</v>
          </cell>
          <cell r="Z270">
            <v>-205.74590020000002</v>
          </cell>
          <cell r="AA270">
            <v>-20.900841576931775</v>
          </cell>
          <cell r="AB270">
            <v>-72.754740645231806</v>
          </cell>
          <cell r="AC270">
            <v>-40.721777593818324</v>
          </cell>
          <cell r="AD270">
            <v>-90.135910908018104</v>
          </cell>
          <cell r="AF270">
            <v>-224.51327072399999</v>
          </cell>
          <cell r="AK270">
            <v>-95.735885999999994</v>
          </cell>
          <cell r="AL270">
            <v>-124.201816991323</v>
          </cell>
          <cell r="AM270">
            <v>-132.91193927302007</v>
          </cell>
          <cell r="AN270">
            <v>-153.28749400356691</v>
          </cell>
          <cell r="AO270">
            <v>-151.59381932698381</v>
          </cell>
          <cell r="AP270">
            <v>-159.70508208872897</v>
          </cell>
          <cell r="AQ270">
            <v>-176.32308629221342</v>
          </cell>
          <cell r="AR270">
            <v>-186.10734189664242</v>
          </cell>
        </row>
        <row r="271">
          <cell r="G271" t="str">
            <v xml:space="preserve">   Consumer goods</v>
          </cell>
          <cell r="H271">
            <v>0</v>
          </cell>
          <cell r="I271">
            <v>0</v>
          </cell>
          <cell r="J271">
            <v>0</v>
          </cell>
          <cell r="K271">
            <v>-425.05500000000006</v>
          </cell>
          <cell r="L271">
            <v>-118.47435400000002</v>
          </cell>
          <cell r="M271">
            <v>-105.03086422250001</v>
          </cell>
          <cell r="N271">
            <v>-134.08031800000001</v>
          </cell>
          <cell r="O271">
            <v>-149.14026169749999</v>
          </cell>
          <cell r="P271">
            <v>-508.30079792000004</v>
          </cell>
          <cell r="Q271">
            <v>-95.624206400000006</v>
          </cell>
          <cell r="R271">
            <v>-75.721790076876829</v>
          </cell>
          <cell r="S271">
            <v>-106.55768892768</v>
          </cell>
          <cell r="T271">
            <v>-185.03677520000002</v>
          </cell>
          <cell r="U271">
            <v>-462.9404606045569</v>
          </cell>
          <cell r="V271">
            <v>-141.34358360000002</v>
          </cell>
          <cell r="W271">
            <v>-195.38305679999999</v>
          </cell>
          <cell r="X271">
            <v>-176.91020940000001</v>
          </cell>
          <cell r="Y271">
            <v>-193.34143999999998</v>
          </cell>
          <cell r="Z271">
            <v>-703.72069980000003</v>
          </cell>
          <cell r="AA271">
            <v>-226.83668442306825</v>
          </cell>
          <cell r="AB271">
            <v>-203.34271235476822</v>
          </cell>
          <cell r="AC271">
            <v>-252.26771540618165</v>
          </cell>
          <cell r="AD271">
            <v>-143.33627309198187</v>
          </cell>
          <cell r="AF271">
            <v>-825.78338527599999</v>
          </cell>
          <cell r="AK271">
            <v>-821.22149044485059</v>
          </cell>
          <cell r="AL271">
            <v>-820</v>
          </cell>
          <cell r="AM271">
            <v>-875</v>
          </cell>
          <cell r="AN271">
            <v>-919</v>
          </cell>
          <cell r="AO271">
            <v>-980</v>
          </cell>
          <cell r="AP271">
            <v>-1024.5342764947497</v>
          </cell>
          <cell r="AQ271">
            <v>-1081.6008356955072</v>
          </cell>
          <cell r="AR271">
            <v>-1158.3944950298883</v>
          </cell>
        </row>
        <row r="273">
          <cell r="G273" t="str">
            <v>Import values (percent change)</v>
          </cell>
          <cell r="P273">
            <v>-6.1206919672790683</v>
          </cell>
          <cell r="Q273">
            <v>1.4173713204974625</v>
          </cell>
          <cell r="R273">
            <v>-1.6374021578167808</v>
          </cell>
          <cell r="S273">
            <v>8.4699100959263482</v>
          </cell>
          <cell r="T273">
            <v>28.506615859114337</v>
          </cell>
          <cell r="U273">
            <v>9.6869116558913717</v>
          </cell>
          <cell r="V273">
            <v>14.005984907624258</v>
          </cell>
          <cell r="W273">
            <v>63.454920853406719</v>
          </cell>
          <cell r="X273">
            <v>65.484499637418423</v>
          </cell>
          <cell r="Y273">
            <v>16.317169069462633</v>
          </cell>
          <cell r="Z273">
            <v>37.054092348724787</v>
          </cell>
          <cell r="AA273">
            <v>30.337612933903955</v>
          </cell>
          <cell r="AB273">
            <v>11.766917293233092</v>
          </cell>
          <cell r="AC273">
            <v>7.0181444710715413</v>
          </cell>
          <cell r="AD273">
            <v>-1.5140845070422571</v>
          </cell>
          <cell r="AF273">
            <v>10.575826681870005</v>
          </cell>
          <cell r="AK273">
            <v>-12.950073042880472</v>
          </cell>
          <cell r="AL273">
            <v>4.2255252441698365</v>
          </cell>
          <cell r="AM273">
            <v>4.7337831593005975</v>
          </cell>
          <cell r="AN273">
            <v>5.2391410605693522</v>
          </cell>
          <cell r="AO273">
            <v>5.1383199264069868</v>
          </cell>
          <cell r="AP273">
            <v>4.4984103908997985</v>
          </cell>
          <cell r="AQ273">
            <v>6.1440747032033061</v>
          </cell>
          <cell r="AR273">
            <v>6.8210276820890314</v>
          </cell>
        </row>
        <row r="274">
          <cell r="G274" t="str">
            <v xml:space="preserve">  Gas</v>
          </cell>
          <cell r="P274">
            <v>-69.137992195814107</v>
          </cell>
          <cell r="Q274">
            <v>-20.700573916485244</v>
          </cell>
          <cell r="R274">
            <v>-25.762587284086734</v>
          </cell>
          <cell r="S274">
            <v>119.22110552763816</v>
          </cell>
          <cell r="T274">
            <v>195.5</v>
          </cell>
          <cell r="U274">
            <v>12.089864158829666</v>
          </cell>
          <cell r="V274">
            <v>-17.219865235837283</v>
          </cell>
          <cell r="W274">
            <v>23.762376237623762</v>
          </cell>
          <cell r="X274">
            <v>-33.581661891117477</v>
          </cell>
          <cell r="Y274">
            <v>1.5228426395939021</v>
          </cell>
          <cell r="Z274">
            <v>-7.0010254497995579</v>
          </cell>
          <cell r="AA274">
            <v>8.6999999999999744</v>
          </cell>
          <cell r="AB274">
            <v>8.6999999999999957</v>
          </cell>
          <cell r="AC274">
            <v>8.6999999999999957</v>
          </cell>
          <cell r="AD274">
            <v>8.7000000000000188</v>
          </cell>
          <cell r="AF274">
            <v>8.6999999999999744</v>
          </cell>
          <cell r="AK274">
            <v>-14.991350805595903</v>
          </cell>
          <cell r="AL274">
            <v>73.08197340703768</v>
          </cell>
          <cell r="AM274">
            <v>-7.5700934579439272</v>
          </cell>
          <cell r="AN274">
            <v>-0.67934782608698452</v>
          </cell>
          <cell r="AO274">
            <v>7.4999999999999956</v>
          </cell>
          <cell r="AP274">
            <v>7.4999999999999956</v>
          </cell>
          <cell r="AQ274">
            <v>8.764705882352942</v>
          </cell>
          <cell r="AR274">
            <v>8.764705882352942</v>
          </cell>
        </row>
        <row r="275">
          <cell r="G275" t="str">
            <v xml:space="preserve">  Grants-in-aid (food)</v>
          </cell>
          <cell r="P275">
            <v>-22.323666666666675</v>
          </cell>
          <cell r="Q275">
            <v>63.676135407584169</v>
          </cell>
          <cell r="R275">
            <v>56.440998942281517</v>
          </cell>
          <cell r="S275">
            <v>133.21123321123318</v>
          </cell>
          <cell r="T275">
            <v>7.9547413793103816</v>
          </cell>
          <cell r="U275">
            <v>56.520754927498288</v>
          </cell>
          <cell r="V275">
            <v>-65.858644859813083</v>
          </cell>
          <cell r="W275">
            <v>-71.603238866396765</v>
          </cell>
          <cell r="X275">
            <v>-34.837696335078526</v>
          </cell>
          <cell r="Y275">
            <v>-19.686171168473376</v>
          </cell>
          <cell r="Z275">
            <v>-53.781987792632393</v>
          </cell>
          <cell r="AA275">
            <v>-58.668605645851144</v>
          </cell>
          <cell r="AB275">
            <v>-60.663316224693475</v>
          </cell>
          <cell r="AC275">
            <v>-48.331994215008848</v>
          </cell>
          <cell r="AD275">
            <v>7.7961720109370969</v>
          </cell>
          <cell r="AF275">
            <v>-36.398042414355636</v>
          </cell>
          <cell r="AK275">
            <v>-15.599671693854489</v>
          </cell>
          <cell r="AL275">
            <v>-36.283960371968639</v>
          </cell>
          <cell r="AM275">
            <v>-24.166666666666682</v>
          </cell>
          <cell r="AN275">
            <v>-24.615384615384617</v>
          </cell>
          <cell r="AO275">
            <v>-27.499999999999993</v>
          </cell>
          <cell r="AP275">
            <v>-26.620689655172434</v>
          </cell>
          <cell r="AQ275">
            <v>-26.315789473684205</v>
          </cell>
          <cell r="AR275">
            <v>-29.125</v>
          </cell>
        </row>
        <row r="276">
          <cell r="G276" t="str">
            <v xml:space="preserve">  Capital goods</v>
          </cell>
          <cell r="P276">
            <v>0</v>
          </cell>
          <cell r="Q276">
            <v>372.68196530389429</v>
          </cell>
          <cell r="R276">
            <v>170.46207387939174</v>
          </cell>
          <cell r="S276">
            <v>181.15666952485313</v>
          </cell>
          <cell r="T276">
            <v>154.71372669065343</v>
          </cell>
          <cell r="U276">
            <v>227.07112678101691</v>
          </cell>
          <cell r="V276">
            <v>230.63185324037664</v>
          </cell>
          <cell r="W276">
            <v>343.34674574084579</v>
          </cell>
          <cell r="X276">
            <v>285.53554907626346</v>
          </cell>
          <cell r="Y276">
            <v>389.50160088951816</v>
          </cell>
          <cell r="Z276">
            <v>311.8150802172828</v>
          </cell>
          <cell r="AA276">
            <v>-35.102982089380951</v>
          </cell>
          <cell r="AB276">
            <v>87.713946789166471</v>
          </cell>
          <cell r="AC276">
            <v>-51.308127658410463</v>
          </cell>
          <cell r="AD276">
            <v>88.175729340374048</v>
          </cell>
          <cell r="AF276">
            <v>9.1216255127109402</v>
          </cell>
          <cell r="AK276">
            <v>-57.358473425078458</v>
          </cell>
          <cell r="AL276">
            <v>29.733814748758892</v>
          </cell>
          <cell r="AM276">
            <v>7.0128783078154067</v>
          </cell>
          <cell r="AN276">
            <v>15.330116197230815</v>
          </cell>
          <cell r="AO276">
            <v>-1.1049007537064282</v>
          </cell>
          <cell r="AP276">
            <v>5.3506553220678432</v>
          </cell>
          <cell r="AQ276">
            <v>10.405432304434626</v>
          </cell>
          <cell r="AR276">
            <v>5.5490496509424503</v>
          </cell>
        </row>
        <row r="277">
          <cell r="G277" t="str">
            <v xml:space="preserve">  Consumer goods</v>
          </cell>
          <cell r="P277">
            <v>19.58471207726058</v>
          </cell>
          <cell r="Q277">
            <v>-19.286999108684743</v>
          </cell>
          <cell r="R277">
            <v>-27.905201354464825</v>
          </cell>
          <cell r="S277">
            <v>-20.526971805302551</v>
          </cell>
          <cell r="T277">
            <v>24.068962394144535</v>
          </cell>
          <cell r="U277">
            <v>-8.9239162128134772</v>
          </cell>
          <cell r="V277">
            <v>47.811510203550299</v>
          </cell>
          <cell r="W277">
            <v>158.02751968969119</v>
          </cell>
          <cell r="X277">
            <v>66.022941357209604</v>
          </cell>
          <cell r="Y277">
            <v>4.4881158305011049</v>
          </cell>
          <cell r="Z277">
            <v>52.011059668668125</v>
          </cell>
          <cell r="AA277">
            <v>60.486014749005015</v>
          </cell>
          <cell r="AB277">
            <v>4.0738719544735069</v>
          </cell>
          <cell r="AC277">
            <v>42.596470979125776</v>
          </cell>
          <cell r="AD277">
            <v>-25.863657014253182</v>
          </cell>
          <cell r="AF277">
            <v>17.345331110864095</v>
          </cell>
          <cell r="AK277">
            <v>-0.55243238269133688</v>
          </cell>
          <cell r="AL277">
            <v>-0.1487406819065229</v>
          </cell>
          <cell r="AM277">
            <v>6.7073170731707377</v>
          </cell>
          <cell r="AN277">
            <v>5.0285714285714267</v>
          </cell>
          <cell r="AO277">
            <v>6.6376496191512535</v>
          </cell>
          <cell r="AP277">
            <v>4.5443139280356926</v>
          </cell>
          <cell r="AQ277">
            <v>5.5699999999999861</v>
          </cell>
          <cell r="AR277">
            <v>7.1000000000000174</v>
          </cell>
        </row>
        <row r="279">
          <cell r="G279" t="str">
            <v>Import prices (percent change)</v>
          </cell>
          <cell r="I279" t="str">
            <v>Share in 1994 total</v>
          </cell>
          <cell r="P279">
            <v>8.6927176811169105</v>
          </cell>
          <cell r="U279">
            <v>3.6418959776945194</v>
          </cell>
          <cell r="Z279">
            <v>-9.8243112646306141</v>
          </cell>
          <cell r="AA279">
            <v>-6.7971338424647074</v>
          </cell>
          <cell r="AB279">
            <v>-6.8070875744784889</v>
          </cell>
          <cell r="AC279">
            <v>-5.8490274533765172</v>
          </cell>
          <cell r="AD279">
            <v>-2.1267712673033312</v>
          </cell>
          <cell r="AF279">
            <v>-5.3499688611661789</v>
          </cell>
          <cell r="AK279">
            <v>-0.76992583981176721</v>
          </cell>
          <cell r="AL279">
            <v>10.822536980163399</v>
          </cell>
          <cell r="AM279">
            <v>0.64588569480598235</v>
          </cell>
          <cell r="AN279">
            <v>1.2662812611705045</v>
          </cell>
          <cell r="AO279">
            <v>1.9331347343818868</v>
          </cell>
          <cell r="AP279">
            <v>2.2120937050584191</v>
          </cell>
          <cell r="AQ279">
            <v>2.5534327876107872</v>
          </cell>
          <cell r="AR279">
            <v>1.6622178923869382</v>
          </cell>
        </row>
        <row r="280">
          <cell r="G280" t="str">
            <v xml:space="preserve">  Gas</v>
          </cell>
          <cell r="I280">
            <v>0.2079187340753654</v>
          </cell>
          <cell r="J280" t="e">
            <v>#REF!</v>
          </cell>
          <cell r="P280">
            <v>-2.8959334386790991</v>
          </cell>
          <cell r="U280">
            <v>-2.2204460492503131E-14</v>
          </cell>
          <cell r="Z280">
            <v>2.2204460492503131E-14</v>
          </cell>
          <cell r="AA280">
            <v>-2.2204460492503131E-14</v>
          </cell>
          <cell r="AB280">
            <v>0</v>
          </cell>
          <cell r="AC280">
            <v>0</v>
          </cell>
          <cell r="AD280">
            <v>2.2204460492503131E-14</v>
          </cell>
          <cell r="AF280">
            <v>-2.2204460492503131E-14</v>
          </cell>
          <cell r="AK280">
            <v>-18.898956161886893</v>
          </cell>
          <cell r="AL280">
            <v>63.284880572677046</v>
          </cell>
          <cell r="AM280">
            <v>-14.018691588785048</v>
          </cell>
          <cell r="AN280">
            <v>-7.6086956521739353</v>
          </cell>
          <cell r="AO280">
            <v>0</v>
          </cell>
          <cell r="AP280">
            <v>0</v>
          </cell>
          <cell r="AQ280">
            <v>1.1764705882352899</v>
          </cell>
          <cell r="AR280">
            <v>1.1764705882352899</v>
          </cell>
        </row>
        <row r="281">
          <cell r="G281" t="str">
            <v xml:space="preserve">  Grants-in-aid (food)</v>
          </cell>
          <cell r="I281">
            <v>0.2220732197934826</v>
          </cell>
          <cell r="P281">
            <v>13.10714719087489</v>
          </cell>
          <cell r="U281">
            <v>24.356475426128064</v>
          </cell>
          <cell r="Z281">
            <v>-25.50173556784452</v>
          </cell>
          <cell r="AA281">
            <v>-20.571428571428562</v>
          </cell>
          <cell r="AB281">
            <v>-24.404761904761905</v>
          </cell>
          <cell r="AC281">
            <v>-24.489795918367363</v>
          </cell>
          <cell r="AD281">
            <v>-14.093959731543638</v>
          </cell>
          <cell r="AF281">
            <v>-20.497553017944547</v>
          </cell>
          <cell r="AK281">
            <v>5.5004103826818751</v>
          </cell>
          <cell r="AL281">
            <v>-8.977086245669474</v>
          </cell>
          <cell r="AM281">
            <v>8.333333333333325</v>
          </cell>
          <cell r="AN281">
            <v>7.6923076923076872</v>
          </cell>
          <cell r="AO281">
            <v>3.5714285714285809</v>
          </cell>
          <cell r="AP281">
            <v>4.827586206896517</v>
          </cell>
          <cell r="AQ281">
            <v>5.2631578947368585</v>
          </cell>
          <cell r="AR281">
            <v>1.2499999999999956</v>
          </cell>
        </row>
        <row r="282">
          <cell r="G282" t="str">
            <v xml:space="preserve">  Capital goods</v>
          </cell>
          <cell r="I282">
            <v>0</v>
          </cell>
          <cell r="J282" t="e">
            <v>#REF!</v>
          </cell>
          <cell r="P282">
            <v>11.2</v>
          </cell>
          <cell r="U282">
            <v>-3.1</v>
          </cell>
          <cell r="Z282">
            <v>-7.3</v>
          </cell>
          <cell r="AA282">
            <v>-3.910068426197455</v>
          </cell>
          <cell r="AB282">
            <v>-2.4340770791074995</v>
          </cell>
          <cell r="AC282">
            <v>-0.72016460905349744</v>
          </cell>
          <cell r="AD282">
            <v>1.7598343685300222</v>
          </cell>
          <cell r="AF282">
            <v>-1.4</v>
          </cell>
          <cell r="AK282">
            <v>3.4</v>
          </cell>
          <cell r="AL282">
            <v>-0.6</v>
          </cell>
          <cell r="AM282">
            <v>3</v>
          </cell>
          <cell r="AN282">
            <v>2</v>
          </cell>
          <cell r="AO282">
            <v>2</v>
          </cell>
          <cell r="AP282">
            <v>2</v>
          </cell>
          <cell r="AQ282">
            <v>2</v>
          </cell>
          <cell r="AR282">
            <v>2</v>
          </cell>
        </row>
        <row r="283">
          <cell r="G283" t="str">
            <v xml:space="preserve">  Consumer goods</v>
          </cell>
          <cell r="I283">
            <v>0.57000804613115197</v>
          </cell>
          <cell r="J283" t="e">
            <v>#REF!</v>
          </cell>
          <cell r="P283">
            <v>11.2</v>
          </cell>
          <cell r="U283">
            <v>-3.1</v>
          </cell>
          <cell r="Z283">
            <v>-7.3</v>
          </cell>
          <cell r="AA283">
            <v>-3.910068426197455</v>
          </cell>
          <cell r="AB283">
            <v>-2.4340770791074995</v>
          </cell>
          <cell r="AC283">
            <v>-0.72016460905349744</v>
          </cell>
          <cell r="AD283">
            <v>1.7598343685300222</v>
          </cell>
          <cell r="AF283">
            <v>-1.4</v>
          </cell>
          <cell r="AK283">
            <v>3.4</v>
          </cell>
          <cell r="AL283">
            <v>-0.6</v>
          </cell>
          <cell r="AM283">
            <v>3</v>
          </cell>
          <cell r="AN283">
            <v>2</v>
          </cell>
          <cell r="AO283">
            <v>2</v>
          </cell>
          <cell r="AP283">
            <v>2</v>
          </cell>
          <cell r="AQ283">
            <v>2</v>
          </cell>
          <cell r="AR283">
            <v>2</v>
          </cell>
        </row>
        <row r="285">
          <cell r="G285" t="str">
            <v>Import volumes (percent change)</v>
          </cell>
          <cell r="P285">
            <v>-13.62870481521642</v>
          </cell>
          <cell r="U285">
            <v>5.8325985077481102</v>
          </cell>
          <cell r="Z285">
            <v>51.985634122435485</v>
          </cell>
          <cell r="AA285">
            <v>39.842923621685621</v>
          </cell>
          <cell r="AB285">
            <v>19.930705441313123</v>
          </cell>
          <cell r="AC285">
            <v>13.666531079194378</v>
          </cell>
          <cell r="AD285">
            <v>0.62600035596496184</v>
          </cell>
          <cell r="AF285">
            <v>16.82598024682742</v>
          </cell>
          <cell r="AK285">
            <v>-12.274652927706331</v>
          </cell>
          <cell r="AL285">
            <v>-5.9527709036063641</v>
          </cell>
          <cell r="AM285">
            <v>4.0616637593021476</v>
          </cell>
          <cell r="AN285">
            <v>3.9231812898833152</v>
          </cell>
          <cell r="AO285">
            <v>3.1443997090614406</v>
          </cell>
          <cell r="AP285">
            <v>2.2368357823084439</v>
          </cell>
          <cell r="AQ285">
            <v>3.5012401028337914</v>
          </cell>
          <cell r="AR285">
            <v>5.0744611878946744</v>
          </cell>
        </row>
        <row r="286">
          <cell r="G286" t="str">
            <v xml:space="preserve">  Gas</v>
          </cell>
          <cell r="K286">
            <v>-29.394799165240226</v>
          </cell>
          <cell r="P286">
            <v>-68.217594898874154</v>
          </cell>
          <cell r="U286">
            <v>12.089864158829688</v>
          </cell>
          <cell r="Z286">
            <v>-7.0010254497995694</v>
          </cell>
          <cell r="AA286">
            <v>8.6999999999999957</v>
          </cell>
          <cell r="AB286">
            <v>8.6999999999999957</v>
          </cell>
          <cell r="AC286">
            <v>8.6999999999999957</v>
          </cell>
          <cell r="AD286">
            <v>8.6999999999999957</v>
          </cell>
          <cell r="AF286">
            <v>8.6999999999999957</v>
          </cell>
          <cell r="AK286">
            <v>4.8181936647955004</v>
          </cell>
          <cell r="AL286">
            <v>6.0000000000000053</v>
          </cell>
          <cell r="AM286">
            <v>7.4999999999999956</v>
          </cell>
          <cell r="AN286">
            <v>7.4999999999999956</v>
          </cell>
          <cell r="AO286">
            <v>7.4999999999999956</v>
          </cell>
          <cell r="AP286">
            <v>7.4999999999999956</v>
          </cell>
          <cell r="AQ286">
            <v>7.4999999999999956</v>
          </cell>
          <cell r="AR286">
            <v>7.4999999999999956</v>
          </cell>
        </row>
        <row r="287">
          <cell r="G287" t="str">
            <v xml:space="preserve">  Grants-in-aid (food) and other food</v>
          </cell>
          <cell r="K287">
            <v>0</v>
          </cell>
          <cell r="P287">
            <v>-31.325000000000003</v>
          </cell>
          <cell r="U287">
            <v>25.864579541317802</v>
          </cell>
          <cell r="Z287">
            <v>-37.960954446854664</v>
          </cell>
          <cell r="AA287">
            <v>-47.964071856287426</v>
          </cell>
          <cell r="AB287">
            <v>-47.964071856287426</v>
          </cell>
          <cell r="AC287">
            <v>-31.574803149606289</v>
          </cell>
          <cell r="AD287">
            <v>25.481481481481481</v>
          </cell>
          <cell r="AF287">
            <v>-20</v>
          </cell>
          <cell r="AK287">
            <v>-20</v>
          </cell>
          <cell r="AL287">
            <v>-30</v>
          </cell>
          <cell r="AM287">
            <v>-30</v>
          </cell>
          <cell r="AN287">
            <v>-30</v>
          </cell>
          <cell r="AO287">
            <v>-30</v>
          </cell>
          <cell r="AP287">
            <v>-30</v>
          </cell>
          <cell r="AQ287">
            <v>-30</v>
          </cell>
          <cell r="AR287">
            <v>-30</v>
          </cell>
        </row>
        <row r="288">
          <cell r="G288" t="str">
            <v xml:space="preserve">  Capital goods</v>
          </cell>
          <cell r="U288">
            <v>237.53470256038898</v>
          </cell>
          <cell r="Z288">
            <v>344.2449624781907</v>
          </cell>
          <cell r="AA288">
            <v>-32.462208217127888</v>
          </cell>
          <cell r="AB288">
            <v>92.397039016754803</v>
          </cell>
          <cell r="AC288">
            <v>-50.954922366813449</v>
          </cell>
          <cell r="AD288">
            <v>84.9214186600217</v>
          </cell>
          <cell r="AF288">
            <v>10.671019789767699</v>
          </cell>
          <cell r="AK288">
            <v>-58.760612596787688</v>
          </cell>
          <cell r="AL288">
            <v>30.516916246236313</v>
          </cell>
          <cell r="AM288">
            <v>3.895998357102326</v>
          </cell>
          <cell r="AN288">
            <v>13.068741369834136</v>
          </cell>
          <cell r="AO288">
            <v>-3.0440203467710147</v>
          </cell>
          <cell r="AP288">
            <v>3.2849561981057374</v>
          </cell>
          <cell r="AQ288">
            <v>8.240619906308444</v>
          </cell>
          <cell r="AR288">
            <v>3.4794604421004349</v>
          </cell>
        </row>
        <row r="289">
          <cell r="G289" t="str">
            <v xml:space="preserve">  Consumer goods</v>
          </cell>
          <cell r="K289">
            <v>-3.0067895247332554</v>
          </cell>
          <cell r="L289">
            <v>0</v>
          </cell>
          <cell r="M289">
            <v>0</v>
          </cell>
          <cell r="N289">
            <v>0</v>
          </cell>
          <cell r="O289">
            <v>0</v>
          </cell>
          <cell r="P289">
            <v>7.5402087025724596</v>
          </cell>
          <cell r="Q289">
            <v>-19.286999108684743</v>
          </cell>
          <cell r="R289">
            <v>-27.905201354464825</v>
          </cell>
          <cell r="S289">
            <v>-20.526971805302551</v>
          </cell>
          <cell r="T289">
            <v>24.068962394144535</v>
          </cell>
          <cell r="U289">
            <v>-6.0102334497559085</v>
          </cell>
          <cell r="V289">
            <v>56.047773458673511</v>
          </cell>
          <cell r="W289">
            <v>161.40892871788273</v>
          </cell>
          <cell r="X289">
            <v>66.863989692352504</v>
          </cell>
          <cell r="Y289">
            <v>3.9614620208715534</v>
          </cell>
          <cell r="Z289">
            <v>63.981725640418688</v>
          </cell>
          <cell r="AA289">
            <v>67.016473131467052</v>
          </cell>
          <cell r="AB289">
            <v>6.6703095084312602</v>
          </cell>
          <cell r="AC289">
            <v>43.630849525088358</v>
          </cell>
          <cell r="AD289">
            <v>-27.14577077901178</v>
          </cell>
          <cell r="AF289">
            <v>19.011491998847973</v>
          </cell>
          <cell r="AG289">
            <v>-17.07501217669699</v>
          </cell>
          <cell r="AH289">
            <v>-18.191640799199625</v>
          </cell>
          <cell r="AI289">
            <v>-9.6313427031041172</v>
          </cell>
          <cell r="AJ289">
            <v>47.552313821722066</v>
          </cell>
          <cell r="AK289">
            <v>-3.8224684552140564</v>
          </cell>
          <cell r="AL289">
            <v>0.45398321739786862</v>
          </cell>
          <cell r="AM289">
            <v>3.5993369642434381</v>
          </cell>
          <cell r="AN289">
            <v>3</v>
          </cell>
          <cell r="AO289">
            <v>3.5</v>
          </cell>
          <cell r="AP289">
            <v>3.5</v>
          </cell>
          <cell r="AQ289">
            <v>3.5</v>
          </cell>
          <cell r="AR289">
            <v>5</v>
          </cell>
        </row>
        <row r="291">
          <cell r="G291" t="str">
            <v>Import prices, 1994 = 100</v>
          </cell>
          <cell r="K291">
            <v>100</v>
          </cell>
          <cell r="P291">
            <v>108.69271768111692</v>
          </cell>
          <cell r="U291">
            <v>112.84566209170902</v>
          </cell>
          <cell r="Z291">
            <v>100.39629682328469</v>
          </cell>
          <cell r="AF291">
            <v>94.829359472268649</v>
          </cell>
          <cell r="AK291">
            <v>93.940037647659523</v>
          </cell>
          <cell r="AL291">
            <v>102.20193257345926</v>
          </cell>
          <cell r="AM291">
            <v>101.66531197567802</v>
          </cell>
          <cell r="AN291">
            <v>102.58530034122904</v>
          </cell>
          <cell r="AO291">
            <v>104.53792929638976</v>
          </cell>
          <cell r="AP291">
            <v>106.81090357572543</v>
          </cell>
          <cell r="AQ291">
            <v>109.50653252040451</v>
          </cell>
          <cell r="AR291">
            <v>111.34203557539445</v>
          </cell>
        </row>
        <row r="292">
          <cell r="G292" t="str">
            <v xml:space="preserve">  Gas</v>
          </cell>
          <cell r="K292">
            <v>100</v>
          </cell>
          <cell r="P292">
            <v>97.104066561320906</v>
          </cell>
          <cell r="U292">
            <v>97.104066561320877</v>
          </cell>
          <cell r="Z292">
            <v>97.104066561320906</v>
          </cell>
          <cell r="AF292">
            <v>97.104066561320877</v>
          </cell>
          <cell r="AK292">
            <v>78.75241159048737</v>
          </cell>
          <cell r="AL292">
            <v>128.59078121363038</v>
          </cell>
          <cell r="AM292">
            <v>110.56403618368219</v>
          </cell>
          <cell r="AN292">
            <v>102.15155516970634</v>
          </cell>
          <cell r="AO292">
            <v>102.15155516970634</v>
          </cell>
          <cell r="AP292">
            <v>102.15155516970634</v>
          </cell>
          <cell r="AQ292">
            <v>103.35333817170289</v>
          </cell>
          <cell r="AR292">
            <v>104.56925979725233</v>
          </cell>
        </row>
        <row r="293">
          <cell r="G293" t="str">
            <v xml:space="preserve">  Food aid</v>
          </cell>
          <cell r="K293">
            <v>100</v>
          </cell>
          <cell r="P293">
            <v>113.10714719087488</v>
          </cell>
          <cell r="U293">
            <v>140.65606170161482</v>
          </cell>
          <cell r="Z293">
            <v>104.78632478632478</v>
          </cell>
          <cell r="AF293">
            <v>83.307692307692292</v>
          </cell>
          <cell r="AK293">
            <v>87.889957264957275</v>
          </cell>
          <cell r="AL293">
            <v>80.000000000000014</v>
          </cell>
          <cell r="AM293">
            <v>86.666666666666671</v>
          </cell>
          <cell r="AN293">
            <v>93.333333333333329</v>
          </cell>
          <cell r="AO293">
            <v>96.666666666666671</v>
          </cell>
          <cell r="AP293">
            <v>101.3333333333333</v>
          </cell>
          <cell r="AQ293">
            <v>106.66666666666664</v>
          </cell>
          <cell r="AR293">
            <v>107.99999999999997</v>
          </cell>
        </row>
        <row r="294">
          <cell r="G294" t="str">
            <v xml:space="preserve">  Capital goods</v>
          </cell>
          <cell r="K294">
            <v>100</v>
          </cell>
          <cell r="P294">
            <v>111.20000000000002</v>
          </cell>
          <cell r="U294">
            <v>107.75280000000001</v>
          </cell>
          <cell r="Z294">
            <v>99.886845600000015</v>
          </cell>
          <cell r="AF294">
            <v>98.488429761600017</v>
          </cell>
          <cell r="AK294">
            <v>101.83703637349441</v>
          </cell>
          <cell r="AL294">
            <v>101.22601415525345</v>
          </cell>
          <cell r="AM294">
            <v>104.26279457991106</v>
          </cell>
          <cell r="AN294">
            <v>106.34805047150928</v>
          </cell>
          <cell r="AO294">
            <v>108.47501148093947</v>
          </cell>
          <cell r="AP294">
            <v>110.64451171055826</v>
          </cell>
          <cell r="AQ294">
            <v>112.85740194476944</v>
          </cell>
          <cell r="AR294">
            <v>115.11454998366483</v>
          </cell>
        </row>
        <row r="295">
          <cell r="G295" t="str">
            <v xml:space="preserve">  Consumer goods</v>
          </cell>
          <cell r="K295">
            <v>100</v>
          </cell>
          <cell r="P295">
            <v>111.20000000000002</v>
          </cell>
          <cell r="U295">
            <v>107.75280000000001</v>
          </cell>
          <cell r="Z295">
            <v>99.886845600000015</v>
          </cell>
          <cell r="AF295">
            <v>98.488429761600017</v>
          </cell>
          <cell r="AK295">
            <v>101.83703637349441</v>
          </cell>
          <cell r="AL295">
            <v>101.22601415525345</v>
          </cell>
          <cell r="AM295">
            <v>104.26279457991106</v>
          </cell>
          <cell r="AN295">
            <v>106.34805047150928</v>
          </cell>
          <cell r="AO295">
            <v>108.47501148093947</v>
          </cell>
          <cell r="AP295">
            <v>110.64451171055826</v>
          </cell>
          <cell r="AQ295">
            <v>112.85740194476944</v>
          </cell>
          <cell r="AR295">
            <v>115.11454998366483</v>
          </cell>
        </row>
        <row r="297">
          <cell r="G297" t="str">
            <v>Import volumes, 1994 = 100</v>
          </cell>
          <cell r="K297">
            <v>100</v>
          </cell>
          <cell r="P297">
            <v>86.371295184783577</v>
          </cell>
          <cell r="U297">
            <v>91.408986058853984</v>
          </cell>
          <cell r="Z297">
            <v>138.92852710643788</v>
          </cell>
          <cell r="AF297">
            <v>162.30461363457539</v>
          </cell>
          <cell r="AK297">
            <v>142.38228562527652</v>
          </cell>
          <cell r="AL297">
            <v>133.90659435468535</v>
          </cell>
          <cell r="AM297">
            <v>139.34542996890534</v>
          </cell>
          <cell r="AN297">
            <v>144.81220380575289</v>
          </cell>
          <cell r="AO297">
            <v>149.36567832090645</v>
          </cell>
          <cell r="AP297">
            <v>152.70674326007622</v>
          </cell>
          <cell r="AQ297">
            <v>158.05337299482946</v>
          </cell>
          <cell r="AR297">
            <v>166.07373006361047</v>
          </cell>
        </row>
        <row r="298">
          <cell r="G298" t="str">
            <v xml:space="preserve">  Gas</v>
          </cell>
          <cell r="K298">
            <v>100</v>
          </cell>
          <cell r="P298">
            <v>31.782405101125843</v>
          </cell>
          <cell r="U298">
            <v>35.624854704260912</v>
          </cell>
          <cell r="Z298">
            <v>33.130749559961487</v>
          </cell>
          <cell r="AF298">
            <v>36.013124771678136</v>
          </cell>
          <cell r="AK298">
            <v>37.748306867922032</v>
          </cell>
          <cell r="AL298">
            <v>40.013205279997358</v>
          </cell>
          <cell r="AM298">
            <v>43.014195675997158</v>
          </cell>
          <cell r="AN298">
            <v>46.240260351696939</v>
          </cell>
          <cell r="AO298">
            <v>49.708279878074208</v>
          </cell>
          <cell r="AP298">
            <v>53.436400868929773</v>
          </cell>
          <cell r="AQ298">
            <v>57.444130934099505</v>
          </cell>
          <cell r="AR298">
            <v>61.752440754156964</v>
          </cell>
        </row>
        <row r="299">
          <cell r="G299" t="str">
            <v xml:space="preserve">  Food aid</v>
          </cell>
          <cell r="K299">
            <v>100</v>
          </cell>
          <cell r="P299">
            <v>68.674999999999997</v>
          </cell>
          <cell r="U299">
            <v>86.4375</v>
          </cell>
          <cell r="Z299">
            <v>53.625</v>
          </cell>
          <cell r="AF299">
            <v>42.900000000000006</v>
          </cell>
          <cell r="AK299">
            <v>34.320000000000007</v>
          </cell>
          <cell r="AL299">
            <v>24.024000000000004</v>
          </cell>
          <cell r="AM299">
            <v>16.816800000000001</v>
          </cell>
          <cell r="AN299">
            <v>11.77176</v>
          </cell>
          <cell r="AO299">
            <v>8.2402320000000007</v>
          </cell>
          <cell r="AP299">
            <v>5.7681624000000005</v>
          </cell>
          <cell r="AQ299">
            <v>4.0377136800000004</v>
          </cell>
          <cell r="AR299">
            <v>2.826399576</v>
          </cell>
        </row>
        <row r="300">
          <cell r="G300" t="str">
            <v xml:space="preserve">  Capital goods</v>
          </cell>
          <cell r="K300">
            <v>100</v>
          </cell>
          <cell r="P300">
            <v>100</v>
          </cell>
          <cell r="U300">
            <v>337.53470256038895</v>
          </cell>
          <cell r="Z300">
            <v>1499.4809127402725</v>
          </cell>
          <cell r="AF300">
            <v>1659.4908176825763</v>
          </cell>
          <cell r="AK300">
            <v>684.36384722485343</v>
          </cell>
          <cell r="AL300">
            <v>893.21058930198262</v>
          </cell>
          <cell r="AM300">
            <v>928.01005918665192</v>
          </cell>
          <cell r="AN300">
            <v>1049.2892937078002</v>
          </cell>
          <cell r="AO300">
            <v>1017.3487141108449</v>
          </cell>
          <cell r="AP300">
            <v>1050.7681737513781</v>
          </cell>
          <cell r="AQ300">
            <v>1137.3579850466879</v>
          </cell>
          <cell r="AR300">
            <v>1176.9319062214579</v>
          </cell>
        </row>
        <row r="301">
          <cell r="G301" t="str">
            <v xml:space="preserve">  Consumer goods</v>
          </cell>
          <cell r="K301">
            <v>100</v>
          </cell>
          <cell r="P301">
            <v>107.54020870257246</v>
          </cell>
          <cell r="U301">
            <v>101.07679110719313</v>
          </cell>
          <cell r="Z301">
            <v>165.74746627953655</v>
          </cell>
          <cell r="AF301">
            <v>197.2585325695639</v>
          </cell>
          <cell r="AK301">
            <v>189.71838738687418</v>
          </cell>
          <cell r="AL301">
            <v>190.57967702592848</v>
          </cell>
          <cell r="AM301">
            <v>197.43928178745847</v>
          </cell>
          <cell r="AN301">
            <v>203.36246024108223</v>
          </cell>
          <cell r="AO301">
            <v>210.48014634952008</v>
          </cell>
          <cell r="AP301">
            <v>217.84695147175327</v>
          </cell>
          <cell r="AQ301">
            <v>225.47159477326463</v>
          </cell>
          <cell r="AR301">
            <v>236.74517451192787</v>
          </cell>
        </row>
        <row r="303">
          <cell r="G303" t="str">
            <v>Real growth in imports / real GDP growth</v>
          </cell>
          <cell r="U303">
            <v>0.55548557216648664</v>
          </cell>
          <cell r="Z303">
            <v>4.7693242314160997</v>
          </cell>
          <cell r="AA303">
            <v>27.104029674616068</v>
          </cell>
          <cell r="AB303">
            <v>2.8071416114525527</v>
          </cell>
          <cell r="AC303">
            <v>2.6281790536912264</v>
          </cell>
          <cell r="AD303">
            <v>-0.31300017798248092</v>
          </cell>
          <cell r="AF303">
            <v>5.8020621540784205</v>
          </cell>
          <cell r="AG303">
            <v>0</v>
          </cell>
          <cell r="AH303">
            <v>0</v>
          </cell>
          <cell r="AI303">
            <v>0</v>
          </cell>
          <cell r="AJ303">
            <v>0</v>
          </cell>
          <cell r="AK303">
            <v>-4.09155097590211</v>
          </cell>
          <cell r="AL303">
            <v>-1.488192725901591</v>
          </cell>
          <cell r="AM303">
            <v>0.81233275186042952</v>
          </cell>
          <cell r="AN303">
            <v>0.78463625797666303</v>
          </cell>
          <cell r="AO303">
            <v>0.62887994181228812</v>
          </cell>
          <cell r="AP303">
            <v>0.44736715646168879</v>
          </cell>
          <cell r="AQ303">
            <v>0.70024802056675828</v>
          </cell>
          <cell r="AR303">
            <v>1.0148922375789349</v>
          </cell>
        </row>
        <row r="304">
          <cell r="G304" t="str">
            <v xml:space="preserve">  Gas</v>
          </cell>
          <cell r="U304">
            <v>1.1514156341742559</v>
          </cell>
          <cell r="V304" t="e">
            <v>#DIV/0!</v>
          </cell>
          <cell r="W304" t="e">
            <v>#DIV/0!</v>
          </cell>
          <cell r="X304" t="e">
            <v>#DIV/0!</v>
          </cell>
          <cell r="Y304" t="e">
            <v>#DIV/0!</v>
          </cell>
          <cell r="Z304">
            <v>-0.64229591282564857</v>
          </cell>
          <cell r="AA304">
            <v>5.9183673469387728</v>
          </cell>
          <cell r="AB304">
            <v>1.2253521126760558</v>
          </cell>
          <cell r="AC304">
            <v>1.6730769230769222</v>
          </cell>
          <cell r="AD304">
            <v>-4.3499999999999979</v>
          </cell>
          <cell r="AF304">
            <v>2.9999999999999987</v>
          </cell>
          <cell r="AG304">
            <v>0</v>
          </cell>
          <cell r="AH304">
            <v>0</v>
          </cell>
          <cell r="AI304">
            <v>0</v>
          </cell>
          <cell r="AJ304">
            <v>0</v>
          </cell>
          <cell r="AK304">
            <v>1.6060645549318335</v>
          </cell>
          <cell r="AL304">
            <v>1.5000000000000013</v>
          </cell>
          <cell r="AM304">
            <v>1.4999999999999991</v>
          </cell>
          <cell r="AN304">
            <v>1.4999999999999991</v>
          </cell>
          <cell r="AO304">
            <v>1.4999999999999991</v>
          </cell>
          <cell r="AP304">
            <v>1.4999999999999991</v>
          </cell>
          <cell r="AQ304">
            <v>1.4999999999999991</v>
          </cell>
          <cell r="AR304">
            <v>1.4999999999999991</v>
          </cell>
        </row>
        <row r="305">
          <cell r="G305" t="str">
            <v xml:space="preserve">  Food aid</v>
          </cell>
          <cell r="U305">
            <v>2.4632932896493145</v>
          </cell>
          <cell r="V305" t="e">
            <v>#DIV/0!</v>
          </cell>
          <cell r="W305" t="e">
            <v>#DIV/0!</v>
          </cell>
          <cell r="X305" t="e">
            <v>#DIV/0!</v>
          </cell>
          <cell r="Y305" t="e">
            <v>#DIV/0!</v>
          </cell>
          <cell r="Z305">
            <v>-3.4826563712710699</v>
          </cell>
          <cell r="AA305">
            <v>-32.628620310399612</v>
          </cell>
          <cell r="AB305">
            <v>-6.7555030783503422</v>
          </cell>
          <cell r="AC305">
            <v>-6.07207752877044</v>
          </cell>
          <cell r="AD305">
            <v>-12.74074074074074</v>
          </cell>
          <cell r="AF305">
            <v>-6.8965517241379315</v>
          </cell>
          <cell r="AG305">
            <v>0</v>
          </cell>
          <cell r="AH305">
            <v>0</v>
          </cell>
          <cell r="AI305">
            <v>0</v>
          </cell>
          <cell r="AJ305">
            <v>0</v>
          </cell>
          <cell r="AK305">
            <v>-6.666666666666667</v>
          </cell>
          <cell r="AL305">
            <v>-7.5</v>
          </cell>
          <cell r="AM305">
            <v>-6</v>
          </cell>
          <cell r="AN305">
            <v>-6</v>
          </cell>
          <cell r="AO305">
            <v>-6</v>
          </cell>
          <cell r="AP305">
            <v>-6</v>
          </cell>
          <cell r="AQ305">
            <v>-6</v>
          </cell>
          <cell r="AR305">
            <v>-6</v>
          </cell>
        </row>
        <row r="306">
          <cell r="G306" t="str">
            <v xml:space="preserve">  Capital goods</v>
          </cell>
          <cell r="U306">
            <v>22.62235262479895</v>
          </cell>
          <cell r="V306" t="e">
            <v>#DIV/0!</v>
          </cell>
          <cell r="W306" t="e">
            <v>#DIV/0!</v>
          </cell>
          <cell r="X306" t="e">
            <v>#DIV/0!</v>
          </cell>
          <cell r="Y306" t="e">
            <v>#DIV/0!</v>
          </cell>
          <cell r="Z306">
            <v>31.582106649375291</v>
          </cell>
          <cell r="AA306">
            <v>-22.083134841583597</v>
          </cell>
          <cell r="AB306">
            <v>13.013667467148565</v>
          </cell>
          <cell r="AC306">
            <v>-9.7990235320795094</v>
          </cell>
          <cell r="AD306">
            <v>-42.46070933001085</v>
          </cell>
          <cell r="AF306">
            <v>3.6796619964716206</v>
          </cell>
          <cell r="AG306">
            <v>0</v>
          </cell>
          <cell r="AH306">
            <v>0</v>
          </cell>
          <cell r="AI306">
            <v>0</v>
          </cell>
          <cell r="AJ306">
            <v>0</v>
          </cell>
          <cell r="AK306">
            <v>-19.586870865595895</v>
          </cell>
          <cell r="AL306">
            <v>7.6292290615590783</v>
          </cell>
          <cell r="AM306">
            <v>0.7791996714204652</v>
          </cell>
          <cell r="AN306">
            <v>2.6137482739668272</v>
          </cell>
          <cell r="AO306">
            <v>-0.60880406935420295</v>
          </cell>
          <cell r="AP306">
            <v>0.65699123962114747</v>
          </cell>
          <cell r="AQ306">
            <v>1.6481239812616888</v>
          </cell>
          <cell r="AR306">
            <v>0.69589208842008698</v>
          </cell>
        </row>
        <row r="307">
          <cell r="G307" t="str">
            <v xml:space="preserve">  Consumer goods</v>
          </cell>
          <cell r="U307">
            <v>-0.57240318569103887</v>
          </cell>
          <cell r="V307" t="e">
            <v>#DIV/0!</v>
          </cell>
          <cell r="W307" t="e">
            <v>#DIV/0!</v>
          </cell>
          <cell r="X307" t="e">
            <v>#DIV/0!</v>
          </cell>
          <cell r="Y307" t="e">
            <v>#DIV/0!</v>
          </cell>
          <cell r="Z307">
            <v>5.8698830862769436</v>
          </cell>
          <cell r="AA307">
            <v>45.589437504399356</v>
          </cell>
          <cell r="AB307">
            <v>0.93948021245510716</v>
          </cell>
          <cell r="AC307">
            <v>8.3905479855939156</v>
          </cell>
          <cell r="AD307">
            <v>13.57288538950589</v>
          </cell>
          <cell r="AF307">
            <v>6.5556868961544739</v>
          </cell>
          <cell r="AG307">
            <v>-5.8879352333437902</v>
          </cell>
          <cell r="AH307">
            <v>-3.5669883919999266</v>
          </cell>
          <cell r="AI307">
            <v>-8.7557660937310153</v>
          </cell>
          <cell r="AJ307">
            <v>16.982969222043597</v>
          </cell>
          <cell r="AK307">
            <v>-1.2741561517380189</v>
          </cell>
          <cell r="AL307">
            <v>0.11349580434946716</v>
          </cell>
          <cell r="AM307">
            <v>0.71986739284868762</v>
          </cell>
          <cell r="AN307">
            <v>0.6</v>
          </cell>
          <cell r="AO307">
            <v>0.7</v>
          </cell>
          <cell r="AP307">
            <v>0.7</v>
          </cell>
          <cell r="AQ307">
            <v>0.7</v>
          </cell>
          <cell r="AR307">
            <v>1</v>
          </cell>
        </row>
        <row r="365">
          <cell r="G365" t="str">
            <v>Table.  Georgia: Medium Term Scenario Input for Other Sectors</v>
          </cell>
        </row>
        <row r="366">
          <cell r="G366" t="str">
            <v>(In millions of US dollars)</v>
          </cell>
        </row>
        <row r="369">
          <cell r="G369">
            <v>36793.955718171295</v>
          </cell>
          <cell r="H369" t="e">
            <v>#REF!</v>
          </cell>
          <cell r="I369" t="e">
            <v>#REF!</v>
          </cell>
          <cell r="J369" t="e">
            <v>#REF!</v>
          </cell>
          <cell r="K369" t="e">
            <v>#REF!</v>
          </cell>
          <cell r="L369" t="e">
            <v>#REF!</v>
          </cell>
          <cell r="M369" t="e">
            <v>#REF!</v>
          </cell>
          <cell r="N369" t="e">
            <v>#REF!</v>
          </cell>
          <cell r="O369" t="e">
            <v>#REF!</v>
          </cell>
          <cell r="P369" t="e">
            <v>#REF!</v>
          </cell>
          <cell r="Q369" t="e">
            <v>#REF!</v>
          </cell>
          <cell r="R369" t="e">
            <v>#REF!</v>
          </cell>
          <cell r="S369" t="e">
            <v>#REF!</v>
          </cell>
          <cell r="T369" t="e">
            <v>#REF!</v>
          </cell>
          <cell r="U369" t="e">
            <v>#REF!</v>
          </cell>
          <cell r="V369" t="e">
            <v>#REF!</v>
          </cell>
          <cell r="W369" t="e">
            <v>#REF!</v>
          </cell>
          <cell r="X369" t="e">
            <v>#REF!</v>
          </cell>
          <cell r="Y369" t="e">
            <v>#REF!</v>
          </cell>
          <cell r="Z369" t="e">
            <v>#REF!</v>
          </cell>
          <cell r="AA369" t="e">
            <v>#REF!</v>
          </cell>
          <cell r="AB369" t="e">
            <v>#REF!</v>
          </cell>
          <cell r="AC369" t="e">
            <v>#REF!</v>
          </cell>
          <cell r="AD369" t="e">
            <v>#REF!</v>
          </cell>
          <cell r="AG369" t="e">
            <v>#REF!</v>
          </cell>
          <cell r="AH369" t="e">
            <v>#REF!</v>
          </cell>
          <cell r="AI369" t="e">
            <v>#REF!</v>
          </cell>
          <cell r="AJ369" t="e">
            <v>#REF!</v>
          </cell>
        </row>
        <row r="370">
          <cell r="G370">
            <v>36793.955718171295</v>
          </cell>
          <cell r="H370">
            <v>1991</v>
          </cell>
          <cell r="I370">
            <v>1992</v>
          </cell>
          <cell r="J370">
            <v>1993</v>
          </cell>
          <cell r="K370">
            <v>1994</v>
          </cell>
          <cell r="L370">
            <v>1995</v>
          </cell>
          <cell r="M370">
            <v>1995</v>
          </cell>
          <cell r="N370">
            <v>1995</v>
          </cell>
          <cell r="O370">
            <v>1995</v>
          </cell>
          <cell r="P370">
            <v>1995</v>
          </cell>
          <cell r="Q370">
            <v>1996</v>
          </cell>
          <cell r="R370">
            <v>1996</v>
          </cell>
          <cell r="S370">
            <v>1996</v>
          </cell>
          <cell r="T370">
            <v>1996</v>
          </cell>
          <cell r="U370">
            <v>1996</v>
          </cell>
          <cell r="V370">
            <v>1997</v>
          </cell>
          <cell r="W370">
            <v>1997</v>
          </cell>
          <cell r="X370">
            <v>1997</v>
          </cell>
          <cell r="Y370">
            <v>1997</v>
          </cell>
          <cell r="Z370">
            <v>1997</v>
          </cell>
          <cell r="AA370">
            <v>1998</v>
          </cell>
          <cell r="AB370">
            <v>1998</v>
          </cell>
          <cell r="AC370">
            <v>1998</v>
          </cell>
          <cell r="AD370">
            <v>1998</v>
          </cell>
          <cell r="AF370">
            <v>1998</v>
          </cell>
          <cell r="AG370">
            <v>1999</v>
          </cell>
          <cell r="AH370">
            <v>1999</v>
          </cell>
          <cell r="AI370">
            <v>1999</v>
          </cell>
          <cell r="AJ370">
            <v>1999</v>
          </cell>
          <cell r="AK370">
            <v>1999</v>
          </cell>
        </row>
        <row r="373">
          <cell r="G373" t="str">
            <v>Interest</v>
          </cell>
          <cell r="V373">
            <v>10.882571109981527</v>
          </cell>
          <cell r="W373">
            <v>10.252945117571354</v>
          </cell>
          <cell r="X373">
            <v>10.654460029630661</v>
          </cell>
          <cell r="Y373">
            <v>10.617953210029667</v>
          </cell>
          <cell r="Z373">
            <v>42.407929467213208</v>
          </cell>
          <cell r="AA373">
            <v>10.271755387861985</v>
          </cell>
          <cell r="AB373">
            <v>10.658829810296663</v>
          </cell>
          <cell r="AC373">
            <v>10.306520638903807</v>
          </cell>
          <cell r="AD373">
            <v>11.164848826469937</v>
          </cell>
          <cell r="AF373">
            <v>42.401954663532393</v>
          </cell>
          <cell r="AG373">
            <v>13.106461982531144</v>
          </cell>
          <cell r="AH373">
            <v>10.821492380189419</v>
          </cell>
          <cell r="AI373">
            <v>12.334501843394126</v>
          </cell>
          <cell r="AJ373">
            <v>11.661306223883933</v>
          </cell>
          <cell r="AK373">
            <v>49.94941460286033</v>
          </cell>
        </row>
        <row r="374">
          <cell r="G374" t="str">
            <v xml:space="preserve">   Interest on budget:</v>
          </cell>
          <cell r="V374">
            <v>9.4883547431265267</v>
          </cell>
          <cell r="W374">
            <v>8.6317246002313546</v>
          </cell>
          <cell r="X374">
            <v>9.2253243234306623</v>
          </cell>
          <cell r="Y374">
            <v>8.7467373907496651</v>
          </cell>
          <cell r="Z374">
            <v>36.092141057538207</v>
          </cell>
          <cell r="AA374">
            <v>8.6918963966467437</v>
          </cell>
          <cell r="AB374">
            <v>8.6630833447412297</v>
          </cell>
          <cell r="AC374">
            <v>8.6231059308298654</v>
          </cell>
          <cell r="AD374">
            <v>8.8365649190225817</v>
          </cell>
          <cell r="AF374">
            <v>34.814650591240422</v>
          </cell>
          <cell r="AG374">
            <v>10.847891732531144</v>
          </cell>
          <cell r="AH374">
            <v>8.2064259481355286</v>
          </cell>
          <cell r="AI374">
            <v>10.544034861636284</v>
          </cell>
          <cell r="AJ374">
            <v>8.4911600605573732</v>
          </cell>
          <cell r="AK374">
            <v>38.089512602860324</v>
          </cell>
        </row>
        <row r="375">
          <cell r="G375" t="str">
            <v xml:space="preserve">      interest on rescheduled debt</v>
          </cell>
          <cell r="V375">
            <v>8</v>
          </cell>
          <cell r="W375">
            <v>8</v>
          </cell>
          <cell r="X375">
            <v>8</v>
          </cell>
          <cell r="Y375">
            <v>8</v>
          </cell>
          <cell r="Z375">
            <v>32</v>
          </cell>
          <cell r="AA375">
            <v>8.005592931240022</v>
          </cell>
          <cell r="AB375">
            <v>7.7970975597412302</v>
          </cell>
          <cell r="AC375">
            <v>7.2085881004231425</v>
          </cell>
          <cell r="AD375">
            <v>7.4059260990225813</v>
          </cell>
          <cell r="AF375">
            <v>30.417204690426974</v>
          </cell>
          <cell r="AG375">
            <v>6.8164573522028107</v>
          </cell>
          <cell r="AH375">
            <v>7.0111171190566832</v>
          </cell>
          <cell r="AI375">
            <v>6.4220820570453299</v>
          </cell>
          <cell r="AJ375">
            <v>6.6167670313031657</v>
          </cell>
          <cell r="AK375">
            <v>26.866423559607988</v>
          </cell>
        </row>
        <row r="376">
          <cell r="G376" t="str">
            <v xml:space="preserve">      interest on EU debt</v>
          </cell>
          <cell r="V376" t="str">
            <v>--</v>
          </cell>
          <cell r="W376" t="str">
            <v>--</v>
          </cell>
          <cell r="X376" t="str">
            <v>--</v>
          </cell>
          <cell r="Y376" t="str">
            <v>--</v>
          </cell>
          <cell r="Z376" t="str">
            <v>--</v>
          </cell>
          <cell r="AA376">
            <v>0</v>
          </cell>
          <cell r="AB376">
            <v>0</v>
          </cell>
          <cell r="AC376">
            <v>0</v>
          </cell>
          <cell r="AD376">
            <v>0</v>
          </cell>
          <cell r="AF376">
            <v>0</v>
          </cell>
          <cell r="AG376">
            <v>2.6863999999999995</v>
          </cell>
          <cell r="AH376">
            <v>0</v>
          </cell>
          <cell r="AI376">
            <v>2.6863999999999995</v>
          </cell>
          <cell r="AJ376">
            <v>0</v>
          </cell>
          <cell r="AK376">
            <v>5.3727999999999989</v>
          </cell>
        </row>
        <row r="377">
          <cell r="G377" t="str">
            <v xml:space="preserve">      interest on non-rescheduled debt</v>
          </cell>
          <cell r="V377">
            <v>1.4883547431265263</v>
          </cell>
          <cell r="W377">
            <v>0.63172460023135413</v>
          </cell>
          <cell r="X377">
            <v>1.2253243234306617</v>
          </cell>
          <cell r="Y377">
            <v>0.74673739074966572</v>
          </cell>
          <cell r="Z377">
            <v>4.0921410575382069</v>
          </cell>
          <cell r="AA377">
            <v>0.68630346540672238</v>
          </cell>
          <cell r="AB377">
            <v>0.86598578500000001</v>
          </cell>
          <cell r="AC377">
            <v>1.4145178304067223</v>
          </cell>
          <cell r="AD377">
            <v>1.43063882</v>
          </cell>
          <cell r="AF377">
            <v>4.3974459008134446</v>
          </cell>
          <cell r="AG377">
            <v>1.3450343803283347</v>
          </cell>
          <cell r="AH377">
            <v>1.1953088290788461</v>
          </cell>
          <cell r="AI377">
            <v>1.4355528045909549</v>
          </cell>
          <cell r="AJ377">
            <v>1.8743930292542066</v>
          </cell>
          <cell r="AK377">
            <v>5.8502890432523422</v>
          </cell>
        </row>
        <row r="378">
          <cell r="G378" t="str">
            <v xml:space="preserve">         pre-1995</v>
          </cell>
          <cell r="V378">
            <v>1.0608981132998789</v>
          </cell>
          <cell r="W378">
            <v>0.20256583290470664</v>
          </cell>
          <cell r="X378">
            <v>0.79293496860401413</v>
          </cell>
          <cell r="Y378">
            <v>0.27292269842301831</v>
          </cell>
          <cell r="Z378">
            <v>2.3293216132316177</v>
          </cell>
          <cell r="AA378">
            <v>0</v>
          </cell>
          <cell r="AB378">
            <v>0</v>
          </cell>
          <cell r="AC378">
            <v>0</v>
          </cell>
          <cell r="AD378">
            <v>0</v>
          </cell>
          <cell r="AF378">
            <v>0</v>
          </cell>
          <cell r="AG378">
            <v>0</v>
          </cell>
          <cell r="AH378">
            <v>0</v>
          </cell>
          <cell r="AI378">
            <v>0</v>
          </cell>
          <cell r="AJ378">
            <v>0</v>
          </cell>
          <cell r="AK378">
            <v>0</v>
          </cell>
        </row>
        <row r="379">
          <cell r="G379" t="str">
            <v xml:space="preserve">            o/w EU</v>
          </cell>
          <cell r="V379">
            <v>0.77241472531558764</v>
          </cell>
          <cell r="W379" t="str">
            <v>--</v>
          </cell>
          <cell r="X379">
            <v>0.59714476268441263</v>
          </cell>
          <cell r="Y379" t="str">
            <v>--</v>
          </cell>
          <cell r="Z379">
            <v>1.3695594880000002</v>
          </cell>
          <cell r="AA379" t="str">
            <v>--</v>
          </cell>
          <cell r="AB379" t="str">
            <v>--</v>
          </cell>
          <cell r="AC379" t="str">
            <v>--</v>
          </cell>
          <cell r="AD379" t="str">
            <v>--</v>
          </cell>
          <cell r="AF379" t="str">
            <v>--</v>
          </cell>
          <cell r="AG379" t="str">
            <v>--</v>
          </cell>
          <cell r="AH379" t="str">
            <v>--</v>
          </cell>
          <cell r="AI379" t="str">
            <v>--</v>
          </cell>
          <cell r="AJ379" t="str">
            <v>--</v>
          </cell>
          <cell r="AK379" t="str">
            <v>--</v>
          </cell>
        </row>
        <row r="380">
          <cell r="G380" t="str">
            <v xml:space="preserve">         post-1994 (World Bank + bilaterals)</v>
          </cell>
          <cell r="V380">
            <v>0.42745662982664745</v>
          </cell>
          <cell r="W380">
            <v>0.42915876732664748</v>
          </cell>
          <cell r="X380">
            <v>0.43238935482664748</v>
          </cell>
          <cell r="Y380">
            <v>0.47381469232664741</v>
          </cell>
          <cell r="Z380">
            <v>1.7628194443065897</v>
          </cell>
          <cell r="AA380">
            <v>0.4398659654067224</v>
          </cell>
          <cell r="AB380">
            <v>0.373110785</v>
          </cell>
          <cell r="AC380">
            <v>0.67520533040672226</v>
          </cell>
          <cell r="AD380">
            <v>0.69132631999999994</v>
          </cell>
          <cell r="AF380">
            <v>2.1795084008134449</v>
          </cell>
          <cell r="AG380">
            <v>1.3450343803283347</v>
          </cell>
          <cell r="AH380">
            <v>1.1953088290788461</v>
          </cell>
          <cell r="AI380">
            <v>1.4355528045909549</v>
          </cell>
          <cell r="AJ380">
            <v>1.8743930292542066</v>
          </cell>
          <cell r="AK380">
            <v>5.8502890432523422</v>
          </cell>
        </row>
        <row r="381">
          <cell r="G381" t="str">
            <v xml:space="preserve">         interest on gap financing</v>
          </cell>
          <cell r="V381">
            <v>0</v>
          </cell>
          <cell r="W381">
            <v>0</v>
          </cell>
          <cell r="X381">
            <v>0</v>
          </cell>
          <cell r="Y381">
            <v>0</v>
          </cell>
          <cell r="Z381">
            <v>0</v>
          </cell>
          <cell r="AA381">
            <v>0.2464375</v>
          </cell>
          <cell r="AB381">
            <v>0.49287500000000001</v>
          </cell>
          <cell r="AC381">
            <v>0.73931250000000004</v>
          </cell>
          <cell r="AD381">
            <v>0.73931250000000004</v>
          </cell>
          <cell r="AF381">
            <v>2.2179375000000001</v>
          </cell>
          <cell r="AG381">
            <v>0</v>
          </cell>
          <cell r="AH381">
            <v>0</v>
          </cell>
          <cell r="AI381">
            <v>0</v>
          </cell>
          <cell r="AJ381">
            <v>0</v>
          </cell>
          <cell r="AK381">
            <v>0</v>
          </cell>
        </row>
        <row r="382">
          <cell r="G382" t="str">
            <v xml:space="preserve">   Interest offbudget</v>
          </cell>
          <cell r="V382">
            <v>1.3942163668549998</v>
          </cell>
          <cell r="W382">
            <v>1.6212205173399994</v>
          </cell>
          <cell r="X382">
            <v>1.4291357061999985</v>
          </cell>
          <cell r="Y382">
            <v>1.8712158192800015</v>
          </cell>
          <cell r="Z382">
            <v>6.315788409675001</v>
          </cell>
          <cell r="AA382">
            <v>1.5798589912152412</v>
          </cell>
          <cell r="AB382">
            <v>1.9957464655554329</v>
          </cell>
          <cell r="AC382">
            <v>1.6834147080739417</v>
          </cell>
          <cell r="AD382">
            <v>2.3282839074473554</v>
          </cell>
          <cell r="AF382">
            <v>7.5873040722919711</v>
          </cell>
          <cell r="AG382">
            <v>2.25857025</v>
          </cell>
          <cell r="AH382">
            <v>2.6150664320538901</v>
          </cell>
          <cell r="AI382">
            <v>1.7904669817578416</v>
          </cell>
          <cell r="AJ382">
            <v>3.1701461633265602</v>
          </cell>
          <cell r="AK382">
            <v>11.859902000000005</v>
          </cell>
        </row>
        <row r="384">
          <cell r="G384" t="str">
            <v xml:space="preserve">Amortization </v>
          </cell>
          <cell r="V384">
            <v>46.701472965686271</v>
          </cell>
          <cell r="W384">
            <v>2.2630404999999998</v>
          </cell>
          <cell r="X384">
            <v>2.2630404999999998</v>
          </cell>
          <cell r="Y384">
            <v>2.2630404999999998</v>
          </cell>
          <cell r="Z384">
            <v>53.490594465686293</v>
          </cell>
          <cell r="AA384">
            <v>20.404513460384614</v>
          </cell>
          <cell r="AB384">
            <v>20.404513460384614</v>
          </cell>
          <cell r="AC384">
            <v>20.404513460384614</v>
          </cell>
          <cell r="AD384">
            <v>21.376113460384616</v>
          </cell>
          <cell r="AF384">
            <v>82.589653841538464</v>
          </cell>
          <cell r="AG384">
            <v>24.239563460384616</v>
          </cell>
          <cell r="AH384">
            <v>27.261789460384616</v>
          </cell>
          <cell r="AI384">
            <v>35.858513460384614</v>
          </cell>
          <cell r="AJ384">
            <v>27.419486460384615</v>
          </cell>
          <cell r="AK384">
            <v>60.919352841538462</v>
          </cell>
        </row>
        <row r="385">
          <cell r="G385" t="str">
            <v xml:space="preserve">   Amortization on budget</v>
          </cell>
          <cell r="V385">
            <v>46.701472965686271</v>
          </cell>
          <cell r="W385">
            <v>2.2630404999999998</v>
          </cell>
          <cell r="X385">
            <v>2.2630404999999998</v>
          </cell>
          <cell r="Y385">
            <v>2.2630404999999998</v>
          </cell>
          <cell r="Z385">
            <v>53.490594465686293</v>
          </cell>
          <cell r="AA385">
            <v>19.715</v>
          </cell>
          <cell r="AB385">
            <v>19.715</v>
          </cell>
          <cell r="AC385">
            <v>19.715</v>
          </cell>
          <cell r="AD385">
            <v>19.715</v>
          </cell>
          <cell r="AF385">
            <v>78.86</v>
          </cell>
          <cell r="AG385">
            <v>0.70451346038461593</v>
          </cell>
          <cell r="AH385">
            <v>0.70451346038461593</v>
          </cell>
          <cell r="AI385">
            <v>11.289513460384615</v>
          </cell>
          <cell r="AJ385">
            <v>25.689513460384614</v>
          </cell>
          <cell r="AK385">
            <v>25.538053841538463</v>
          </cell>
        </row>
        <row r="386">
          <cell r="G386" t="str">
            <v xml:space="preserve">      amortization on debt resch per 1996 agreemt</v>
          </cell>
          <cell r="V386">
            <v>0</v>
          </cell>
          <cell r="W386">
            <v>0</v>
          </cell>
          <cell r="X386">
            <v>0</v>
          </cell>
          <cell r="Y386">
            <v>0</v>
          </cell>
          <cell r="Z386">
            <v>0</v>
          </cell>
          <cell r="AA386">
            <v>19.715</v>
          </cell>
          <cell r="AB386">
            <v>19.715</v>
          </cell>
          <cell r="AC386">
            <v>19.715</v>
          </cell>
          <cell r="AD386">
            <v>19.715</v>
          </cell>
          <cell r="AF386">
            <v>78.86</v>
          </cell>
          <cell r="AG386">
            <v>1.5000000000000568E-2</v>
          </cell>
          <cell r="AH386">
            <v>1.5000000000000568E-2</v>
          </cell>
          <cell r="AI386">
            <v>0</v>
          </cell>
          <cell r="AJ386">
            <v>25</v>
          </cell>
          <cell r="AK386">
            <v>25</v>
          </cell>
        </row>
        <row r="387">
          <cell r="G387" t="str">
            <v xml:space="preserve">      amortization of EU debt</v>
          </cell>
          <cell r="V387">
            <v>0</v>
          </cell>
          <cell r="W387">
            <v>0</v>
          </cell>
          <cell r="X387">
            <v>0</v>
          </cell>
          <cell r="Y387">
            <v>0</v>
          </cell>
          <cell r="Z387">
            <v>0</v>
          </cell>
          <cell r="AA387">
            <v>0</v>
          </cell>
          <cell r="AB387">
            <v>0</v>
          </cell>
          <cell r="AC387">
            <v>0</v>
          </cell>
          <cell r="AD387">
            <v>0</v>
          </cell>
          <cell r="AF387">
            <v>0</v>
          </cell>
          <cell r="AG387">
            <v>0</v>
          </cell>
          <cell r="AH387">
            <v>0</v>
          </cell>
          <cell r="AI387">
            <v>10.6</v>
          </cell>
          <cell r="AJ387">
            <v>0</v>
          </cell>
          <cell r="AK387">
            <v>-2.2200000000000006</v>
          </cell>
        </row>
        <row r="388">
          <cell r="G388" t="str">
            <v xml:space="preserve">      amortization on other debt</v>
          </cell>
          <cell r="V388">
            <v>46.701472965686271</v>
          </cell>
          <cell r="W388">
            <v>2.2630404999999998</v>
          </cell>
          <cell r="X388">
            <v>2.2630404999999998</v>
          </cell>
          <cell r="Y388">
            <v>2.2630404999999998</v>
          </cell>
          <cell r="Z388">
            <v>53.490594465686293</v>
          </cell>
          <cell r="AA388">
            <v>0</v>
          </cell>
          <cell r="AB388">
            <v>0</v>
          </cell>
          <cell r="AC388">
            <v>0</v>
          </cell>
          <cell r="AD388">
            <v>0</v>
          </cell>
          <cell r="AF388">
            <v>0</v>
          </cell>
          <cell r="AG388">
            <v>0.68951346038461536</v>
          </cell>
          <cell r="AH388">
            <v>0.68951346038461536</v>
          </cell>
          <cell r="AI388">
            <v>0.68951346038461536</v>
          </cell>
          <cell r="AJ388">
            <v>0.68951346038461536</v>
          </cell>
          <cell r="AK388">
            <v>2.7580538415384614</v>
          </cell>
        </row>
        <row r="389">
          <cell r="G389" t="str">
            <v xml:space="preserve">         pre-1995</v>
          </cell>
          <cell r="V389">
            <v>46.701472965686278</v>
          </cell>
          <cell r="W389">
            <v>2.2630404999999998</v>
          </cell>
          <cell r="X389">
            <v>2.2630404999999998</v>
          </cell>
          <cell r="Y389">
            <v>2.2630404999999998</v>
          </cell>
          <cell r="Z389">
            <v>53.490594465686286</v>
          </cell>
          <cell r="AA389">
            <v>0</v>
          </cell>
          <cell r="AB389">
            <v>0</v>
          </cell>
          <cell r="AC389">
            <v>0</v>
          </cell>
          <cell r="AD389">
            <v>0</v>
          </cell>
          <cell r="AF389">
            <v>0</v>
          </cell>
          <cell r="AG389">
            <v>0</v>
          </cell>
          <cell r="AH389">
            <v>0</v>
          </cell>
          <cell r="AI389">
            <v>0</v>
          </cell>
          <cell r="AJ389">
            <v>0</v>
          </cell>
          <cell r="AK389">
            <v>0</v>
          </cell>
        </row>
        <row r="390">
          <cell r="G390" t="str">
            <v xml:space="preserve">            o/w EU</v>
          </cell>
          <cell r="V390">
            <v>43.273726583333335</v>
          </cell>
          <cell r="W390">
            <v>0</v>
          </cell>
          <cell r="X390">
            <v>0</v>
          </cell>
          <cell r="Y390">
            <v>0</v>
          </cell>
          <cell r="Z390">
            <v>43.273726583333335</v>
          </cell>
          <cell r="AA390">
            <v>0</v>
          </cell>
          <cell r="AB390">
            <v>0</v>
          </cell>
          <cell r="AC390">
            <v>0</v>
          </cell>
          <cell r="AD390">
            <v>0</v>
          </cell>
          <cell r="AF390">
            <v>0</v>
          </cell>
          <cell r="AG390">
            <v>0</v>
          </cell>
          <cell r="AH390">
            <v>0</v>
          </cell>
          <cell r="AI390">
            <v>0</v>
          </cell>
          <cell r="AJ390">
            <v>0</v>
          </cell>
          <cell r="AK390">
            <v>0</v>
          </cell>
        </row>
        <row r="391">
          <cell r="G391" t="str">
            <v xml:space="preserve">         post-1994</v>
          </cell>
          <cell r="V391">
            <v>0</v>
          </cell>
          <cell r="W391">
            <v>0</v>
          </cell>
          <cell r="X391">
            <v>0</v>
          </cell>
          <cell r="Y391">
            <v>0</v>
          </cell>
          <cell r="Z391">
            <v>0</v>
          </cell>
          <cell r="AA391">
            <v>0</v>
          </cell>
          <cell r="AB391">
            <v>0</v>
          </cell>
          <cell r="AC391">
            <v>0</v>
          </cell>
          <cell r="AD391">
            <v>0</v>
          </cell>
          <cell r="AF391">
            <v>0</v>
          </cell>
          <cell r="AG391">
            <v>0.68951346038461536</v>
          </cell>
          <cell r="AH391">
            <v>0.68951346038461536</v>
          </cell>
          <cell r="AI391">
            <v>0.68951346038461536</v>
          </cell>
          <cell r="AJ391">
            <v>0.68951346038461536</v>
          </cell>
          <cell r="AK391">
            <v>2.7580538415384614</v>
          </cell>
        </row>
        <row r="392">
          <cell r="G392" t="str">
            <v xml:space="preserve">         amortization of arrears &amp; debt resch in 2000</v>
          </cell>
          <cell r="V392">
            <v>0</v>
          </cell>
          <cell r="W392">
            <v>0</v>
          </cell>
          <cell r="X392">
            <v>0</v>
          </cell>
          <cell r="Y392">
            <v>0</v>
          </cell>
          <cell r="Z392">
            <v>0</v>
          </cell>
          <cell r="AA392">
            <v>0</v>
          </cell>
          <cell r="AB392">
            <v>0</v>
          </cell>
          <cell r="AC392">
            <v>0</v>
          </cell>
          <cell r="AD392">
            <v>0</v>
          </cell>
          <cell r="AF392">
            <v>0</v>
          </cell>
          <cell r="AG392">
            <v>0</v>
          </cell>
          <cell r="AH392">
            <v>0</v>
          </cell>
          <cell r="AI392">
            <v>0</v>
          </cell>
          <cell r="AJ392">
            <v>0</v>
          </cell>
          <cell r="AK392">
            <v>0</v>
          </cell>
        </row>
        <row r="393">
          <cell r="G393" t="str">
            <v xml:space="preserve">   Amortization offbudget</v>
          </cell>
          <cell r="V393">
            <v>0</v>
          </cell>
          <cell r="W393">
            <v>0</v>
          </cell>
          <cell r="X393">
            <v>0</v>
          </cell>
          <cell r="Y393">
            <v>0</v>
          </cell>
          <cell r="Z393">
            <v>0</v>
          </cell>
          <cell r="AA393">
            <v>0.68951346038461381</v>
          </cell>
          <cell r="AB393">
            <v>0.68951346038461381</v>
          </cell>
          <cell r="AC393">
            <v>0.68951346038461381</v>
          </cell>
          <cell r="AD393">
            <v>1.661113460384616</v>
          </cell>
          <cell r="AF393">
            <v>3.7296538415384646</v>
          </cell>
          <cell r="AG393">
            <v>23.535050000000002</v>
          </cell>
          <cell r="AH393">
            <v>26.557276000000002</v>
          </cell>
          <cell r="AI393">
            <v>24.568999999999999</v>
          </cell>
          <cell r="AJ393">
            <v>1.7299730000000011</v>
          </cell>
          <cell r="AK393">
            <v>35.381298999999999</v>
          </cell>
        </row>
        <row r="395">
          <cell r="G395" t="str">
            <v>Change in arrears to EU</v>
          </cell>
          <cell r="V395">
            <v>35.29614130864892</v>
          </cell>
          <cell r="W395" t="str">
            <v>--</v>
          </cell>
          <cell r="X395">
            <v>0.59714476268441263</v>
          </cell>
          <cell r="Y395">
            <v>0</v>
          </cell>
          <cell r="Z395">
            <v>35.893286071333335</v>
          </cell>
          <cell r="AA395" t="str">
            <v>--</v>
          </cell>
          <cell r="AB395" t="str">
            <v>--</v>
          </cell>
          <cell r="AC395">
            <v>-143.60267999999999</v>
          </cell>
          <cell r="AD395" t="str">
            <v>--</v>
          </cell>
          <cell r="AF395">
            <v>-143.60267999999999</v>
          </cell>
          <cell r="AG395" t="str">
            <v>--</v>
          </cell>
          <cell r="AH395" t="str">
            <v>--</v>
          </cell>
          <cell r="AI395" t="str">
            <v>--</v>
          </cell>
          <cell r="AJ395" t="str">
            <v>--</v>
          </cell>
          <cell r="AK395" t="str">
            <v>--</v>
          </cell>
        </row>
        <row r="396">
          <cell r="G396" t="str">
            <v xml:space="preserve">   o/w interest</v>
          </cell>
          <cell r="V396">
            <v>-7.9775852746844125</v>
          </cell>
          <cell r="W396" t="str">
            <v>--</v>
          </cell>
          <cell r="X396">
            <v>0.59714476268441263</v>
          </cell>
          <cell r="Y396" t="str">
            <v>--</v>
          </cell>
          <cell r="Z396">
            <v>-7.3804405119999998</v>
          </cell>
          <cell r="AA396" t="str">
            <v>--</v>
          </cell>
          <cell r="AB396" t="str">
            <v>--</v>
          </cell>
          <cell r="AC396">
            <v>-4.1429999999999998</v>
          </cell>
          <cell r="AD396" t="str">
            <v>--</v>
          </cell>
          <cell r="AF396">
            <v>-4.1429999999999998</v>
          </cell>
          <cell r="AG396" t="str">
            <v>--</v>
          </cell>
          <cell r="AH396" t="str">
            <v>--</v>
          </cell>
          <cell r="AI396" t="str">
            <v>--</v>
          </cell>
          <cell r="AJ396" t="str">
            <v>--</v>
          </cell>
          <cell r="AK396" t="str">
            <v>--</v>
          </cell>
        </row>
        <row r="398">
          <cell r="G398" t="str">
            <v>Budget grants</v>
          </cell>
          <cell r="V398">
            <v>0</v>
          </cell>
          <cell r="W398">
            <v>0</v>
          </cell>
          <cell r="X398">
            <v>0</v>
          </cell>
          <cell r="Y398">
            <v>11.868</v>
          </cell>
          <cell r="Z398">
            <v>11.868</v>
          </cell>
          <cell r="AA398">
            <v>0.42399999999999999</v>
          </cell>
          <cell r="AB398">
            <v>0.44400000000000001</v>
          </cell>
          <cell r="AC398">
            <v>12.109</v>
          </cell>
          <cell r="AD398">
            <v>15.723000000000001</v>
          </cell>
          <cell r="AF398">
            <v>28.7</v>
          </cell>
          <cell r="AG398">
            <v>1.1099999999999999</v>
          </cell>
          <cell r="AH398">
            <v>4.7880000000000003</v>
          </cell>
          <cell r="AI398">
            <v>14.011999999999997</v>
          </cell>
          <cell r="AJ398">
            <v>4.7</v>
          </cell>
          <cell r="AK398">
            <v>24.61</v>
          </cell>
        </row>
        <row r="399">
          <cell r="G399" t="str">
            <v xml:space="preserve">   EU support (FSP)</v>
          </cell>
          <cell r="V399">
            <v>0</v>
          </cell>
          <cell r="W399">
            <v>0</v>
          </cell>
          <cell r="X399">
            <v>0</v>
          </cell>
          <cell r="Y399">
            <v>7.8680000000000003</v>
          </cell>
          <cell r="Z399">
            <v>7.8680000000000003</v>
          </cell>
          <cell r="AA399">
            <v>0</v>
          </cell>
          <cell r="AB399">
            <v>0</v>
          </cell>
          <cell r="AC399">
            <v>0</v>
          </cell>
          <cell r="AD399">
            <v>7</v>
          </cell>
          <cell r="AF399">
            <v>7</v>
          </cell>
          <cell r="AG399">
            <v>0</v>
          </cell>
          <cell r="AH399">
            <v>4.0880000000000001</v>
          </cell>
          <cell r="AI399">
            <v>0</v>
          </cell>
          <cell r="AJ399">
            <v>0</v>
          </cell>
          <cell r="AK399">
            <v>4.0880000000000001</v>
          </cell>
        </row>
        <row r="400">
          <cell r="G400" t="str">
            <v xml:space="preserve">   EU grant for debt relief</v>
          </cell>
          <cell r="AA400">
            <v>0</v>
          </cell>
          <cell r="AB400">
            <v>0</v>
          </cell>
          <cell r="AC400">
            <v>11.15</v>
          </cell>
          <cell r="AD400">
            <v>0</v>
          </cell>
          <cell r="AF400">
            <v>11.15</v>
          </cell>
          <cell r="AG400">
            <v>0</v>
          </cell>
          <cell r="AH400">
            <v>0</v>
          </cell>
          <cell r="AI400">
            <v>9.5119999999999987</v>
          </cell>
          <cell r="AJ400">
            <v>0</v>
          </cell>
          <cell r="AK400">
            <v>9.5119999999999987</v>
          </cell>
        </row>
        <row r="401">
          <cell r="G401" t="str">
            <v xml:space="preserve">   Netherlands 1/</v>
          </cell>
          <cell r="V401">
            <v>0</v>
          </cell>
          <cell r="W401">
            <v>0</v>
          </cell>
          <cell r="X401">
            <v>0</v>
          </cell>
          <cell r="Y401">
            <v>4</v>
          </cell>
          <cell r="Z401">
            <v>4</v>
          </cell>
          <cell r="AA401">
            <v>0</v>
          </cell>
          <cell r="AB401">
            <v>0</v>
          </cell>
          <cell r="AC401">
            <v>0</v>
          </cell>
          <cell r="AD401">
            <v>8.5</v>
          </cell>
          <cell r="AF401">
            <v>8.5</v>
          </cell>
          <cell r="AG401">
            <v>0</v>
          </cell>
          <cell r="AH401">
            <v>0</v>
          </cell>
          <cell r="AI401">
            <v>3.8</v>
          </cell>
          <cell r="AJ401">
            <v>0</v>
          </cell>
          <cell r="AK401">
            <v>3.8</v>
          </cell>
        </row>
        <row r="402">
          <cell r="G402" t="str">
            <v xml:space="preserve">   USA </v>
          </cell>
          <cell r="V402">
            <v>0</v>
          </cell>
          <cell r="W402">
            <v>0</v>
          </cell>
          <cell r="X402">
            <v>0</v>
          </cell>
          <cell r="Y402">
            <v>0</v>
          </cell>
          <cell r="Z402">
            <v>0</v>
          </cell>
          <cell r="AA402">
            <v>0</v>
          </cell>
          <cell r="AB402">
            <v>0</v>
          </cell>
          <cell r="AC402">
            <v>0</v>
          </cell>
          <cell r="AD402">
            <v>0</v>
          </cell>
          <cell r="AF402">
            <v>0</v>
          </cell>
          <cell r="AG402">
            <v>0</v>
          </cell>
          <cell r="AH402">
            <v>0</v>
          </cell>
          <cell r="AI402">
            <v>0</v>
          </cell>
          <cell r="AJ402">
            <v>4</v>
          </cell>
          <cell r="AK402">
            <v>4</v>
          </cell>
        </row>
        <row r="403">
          <cell r="G403" t="str">
            <v xml:space="preserve">   World Bank &amp; Others</v>
          </cell>
          <cell r="V403">
            <v>0</v>
          </cell>
          <cell r="W403">
            <v>0</v>
          </cell>
          <cell r="X403">
            <v>0</v>
          </cell>
          <cell r="Y403">
            <v>0</v>
          </cell>
          <cell r="Z403">
            <v>0</v>
          </cell>
          <cell r="AA403">
            <v>0.42399999999999999</v>
          </cell>
          <cell r="AB403">
            <v>0.44400000000000001</v>
          </cell>
          <cell r="AC403">
            <v>0.95899999999999996</v>
          </cell>
          <cell r="AD403">
            <v>0.223</v>
          </cell>
          <cell r="AF403">
            <v>2.0499999999999998</v>
          </cell>
          <cell r="AG403">
            <v>1.1099999999999999</v>
          </cell>
          <cell r="AH403">
            <v>0.7</v>
          </cell>
          <cell r="AI403">
            <v>0.7</v>
          </cell>
          <cell r="AJ403">
            <v>0.7</v>
          </cell>
          <cell r="AK403">
            <v>3.21</v>
          </cell>
        </row>
        <row r="405">
          <cell r="G405" t="str">
            <v>EU support for debt relief</v>
          </cell>
          <cell r="V405" t="str">
            <v>--</v>
          </cell>
          <cell r="W405" t="str">
            <v>--</v>
          </cell>
          <cell r="X405" t="str">
            <v>--</v>
          </cell>
          <cell r="Y405" t="str">
            <v>--</v>
          </cell>
          <cell r="Z405">
            <v>0</v>
          </cell>
          <cell r="AA405" t="str">
            <v>--</v>
          </cell>
          <cell r="AB405">
            <v>0</v>
          </cell>
          <cell r="AC405">
            <v>122.65</v>
          </cell>
          <cell r="AD405">
            <v>0</v>
          </cell>
          <cell r="AF405">
            <v>122.65</v>
          </cell>
          <cell r="AG405">
            <v>0</v>
          </cell>
          <cell r="AH405">
            <v>0</v>
          </cell>
          <cell r="AI405">
            <v>0</v>
          </cell>
          <cell r="AJ405">
            <v>0</v>
          </cell>
          <cell r="AK405">
            <v>0</v>
          </cell>
        </row>
        <row r="407">
          <cell r="G407" t="str">
            <v>Disbursements</v>
          </cell>
          <cell r="V407" t="e">
            <v>#REF!</v>
          </cell>
          <cell r="W407" t="e">
            <v>#REF!</v>
          </cell>
          <cell r="X407" t="e">
            <v>#REF!</v>
          </cell>
          <cell r="Y407" t="e">
            <v>#REF!</v>
          </cell>
          <cell r="Z407">
            <v>85.210000000000008</v>
          </cell>
          <cell r="AA407">
            <v>6.3317499999999987</v>
          </cell>
          <cell r="AB407">
            <v>8.321749999999998</v>
          </cell>
          <cell r="AC407">
            <v>8.5317499999999988</v>
          </cell>
          <cell r="AD407">
            <v>59.70174999999999</v>
          </cell>
          <cell r="AF407">
            <v>82.887</v>
          </cell>
          <cell r="AG407">
            <v>8.48</v>
          </cell>
          <cell r="AH407">
            <v>6.1159999999999997</v>
          </cell>
          <cell r="AI407">
            <v>38.660000000000004</v>
          </cell>
          <cell r="AJ407">
            <v>4.84</v>
          </cell>
          <cell r="AK407">
            <v>58.095999999999997</v>
          </cell>
        </row>
        <row r="408">
          <cell r="G408" t="str">
            <v xml:space="preserve">   BOP support</v>
          </cell>
          <cell r="V408">
            <v>0</v>
          </cell>
          <cell r="W408">
            <v>0</v>
          </cell>
          <cell r="X408">
            <v>0</v>
          </cell>
          <cell r="Y408">
            <v>61.45</v>
          </cell>
          <cell r="Z408">
            <v>61.45</v>
          </cell>
          <cell r="AA408">
            <v>0</v>
          </cell>
          <cell r="AB408">
            <v>0.4</v>
          </cell>
          <cell r="AC408">
            <v>0.94</v>
          </cell>
          <cell r="AD408">
            <v>36.049999999999997</v>
          </cell>
          <cell r="AF408">
            <v>37.39</v>
          </cell>
          <cell r="AG408">
            <v>0</v>
          </cell>
          <cell r="AH408">
            <v>0</v>
          </cell>
          <cell r="AI408">
            <v>32.5</v>
          </cell>
          <cell r="AJ408">
            <v>0.04</v>
          </cell>
          <cell r="AK408">
            <v>32.54</v>
          </cell>
        </row>
        <row r="409">
          <cell r="G409" t="str">
            <v xml:space="preserve">      World Bank SAC/ESAC</v>
          </cell>
          <cell r="W409">
            <v>0</v>
          </cell>
          <cell r="X409">
            <v>0</v>
          </cell>
          <cell r="Y409">
            <v>41.45</v>
          </cell>
          <cell r="Z409">
            <v>41.45</v>
          </cell>
          <cell r="AA409">
            <v>0</v>
          </cell>
          <cell r="AB409">
            <v>0.4</v>
          </cell>
          <cell r="AC409">
            <v>0.94</v>
          </cell>
          <cell r="AD409">
            <v>21.05</v>
          </cell>
          <cell r="AF409">
            <v>22.39</v>
          </cell>
          <cell r="AG409">
            <v>0</v>
          </cell>
          <cell r="AH409">
            <v>0</v>
          </cell>
          <cell r="AI409">
            <v>32.5</v>
          </cell>
          <cell r="AJ409">
            <v>0.04</v>
          </cell>
          <cell r="AK409">
            <v>32.54</v>
          </cell>
        </row>
        <row r="410">
          <cell r="G410" t="str">
            <v xml:space="preserve">      USA in-kind</v>
          </cell>
          <cell r="V410" t="str">
            <v>--</v>
          </cell>
          <cell r="W410" t="str">
            <v>--</v>
          </cell>
          <cell r="X410" t="str">
            <v>--</v>
          </cell>
          <cell r="Y410">
            <v>20</v>
          </cell>
          <cell r="Z410">
            <v>20</v>
          </cell>
          <cell r="AA410">
            <v>0</v>
          </cell>
          <cell r="AB410">
            <v>0</v>
          </cell>
          <cell r="AC410">
            <v>0</v>
          </cell>
          <cell r="AD410">
            <v>15</v>
          </cell>
          <cell r="AF410">
            <v>15</v>
          </cell>
          <cell r="AG410">
            <v>0</v>
          </cell>
          <cell r="AH410">
            <v>0</v>
          </cell>
          <cell r="AI410">
            <v>0</v>
          </cell>
          <cell r="AJ410">
            <v>0</v>
          </cell>
          <cell r="AK410">
            <v>0</v>
          </cell>
        </row>
        <row r="411">
          <cell r="G411" t="str">
            <v xml:space="preserve">   Project support</v>
          </cell>
          <cell r="V411" t="e">
            <v>#REF!</v>
          </cell>
          <cell r="W411" t="e">
            <v>#REF!</v>
          </cell>
          <cell r="X411" t="e">
            <v>#REF!</v>
          </cell>
          <cell r="Y411" t="e">
            <v>#REF!</v>
          </cell>
          <cell r="Z411">
            <v>13.499999999999998</v>
          </cell>
          <cell r="AA411">
            <v>4.6522500000000004</v>
          </cell>
          <cell r="AB411">
            <v>6.8022499999999999</v>
          </cell>
          <cell r="AC411">
            <v>6.3322500000000002</v>
          </cell>
          <cell r="AD411">
            <v>4.1022500000000015</v>
          </cell>
          <cell r="AF411">
            <v>21.889000000000003</v>
          </cell>
          <cell r="AG411">
            <v>4.0100000000000007</v>
          </cell>
          <cell r="AH411">
            <v>3.9060000000000001</v>
          </cell>
          <cell r="AI411">
            <v>6.14</v>
          </cell>
          <cell r="AJ411">
            <v>4.38</v>
          </cell>
          <cell r="AK411">
            <v>18.436</v>
          </cell>
        </row>
        <row r="412">
          <cell r="G412" t="str">
            <v xml:space="preserve">   Onlending</v>
          </cell>
          <cell r="V412" t="e">
            <v>#REF!</v>
          </cell>
          <cell r="W412" t="e">
            <v>#REF!</v>
          </cell>
          <cell r="X412" t="e">
            <v>#REF!</v>
          </cell>
          <cell r="Y412" t="e">
            <v>#REF!</v>
          </cell>
          <cell r="Z412">
            <v>10.26</v>
          </cell>
          <cell r="AA412">
            <v>1.6794999999999982</v>
          </cell>
          <cell r="AB412">
            <v>1.1194999999999986</v>
          </cell>
          <cell r="AC412">
            <v>1.2594999999999987</v>
          </cell>
          <cell r="AD412">
            <v>19.549499999999998</v>
          </cell>
          <cell r="AF412">
            <v>23.608000000000001</v>
          </cell>
          <cell r="AG412">
            <v>4.47</v>
          </cell>
          <cell r="AH412">
            <v>2.21</v>
          </cell>
          <cell r="AI412">
            <v>0.02</v>
          </cell>
          <cell r="AJ412">
            <v>0.42</v>
          </cell>
          <cell r="AK412">
            <v>7.12</v>
          </cell>
        </row>
        <row r="414">
          <cell r="G414" t="str">
            <v>Counterpart financing in the budget</v>
          </cell>
          <cell r="Z414">
            <v>2.2620000000000005</v>
          </cell>
          <cell r="AA414">
            <v>8.3499999999999908E-2</v>
          </cell>
          <cell r="AB414">
            <v>0.21449999999999991</v>
          </cell>
          <cell r="AC414">
            <v>0.44749999999999979</v>
          </cell>
          <cell r="AD414">
            <v>-6.8500000000000227E-2</v>
          </cell>
          <cell r="AF414">
            <v>0.6769999999999996</v>
          </cell>
          <cell r="AG414">
            <v>2.3294193458721457</v>
          </cell>
          <cell r="AH414">
            <v>2.1605010059309766</v>
          </cell>
          <cell r="AI414">
            <v>2.2319475582342898</v>
          </cell>
          <cell r="AJ414">
            <v>1.8081320899625877</v>
          </cell>
          <cell r="AK414">
            <v>8.5299999999999994</v>
          </cell>
        </row>
        <row r="416">
          <cell r="G416" t="str">
            <v>BOP</v>
          </cell>
        </row>
        <row r="417">
          <cell r="G417" t="str">
            <v>Financing gap</v>
          </cell>
          <cell r="V417">
            <v>11.176980952614059</v>
          </cell>
          <cell r="W417">
            <v>2.4656063329047067</v>
          </cell>
          <cell r="X417">
            <v>2.4588307059196013</v>
          </cell>
          <cell r="Y417">
            <v>2.5359631984230182</v>
          </cell>
          <cell r="Z417">
            <v>18.637381189861387</v>
          </cell>
          <cell r="AA417">
            <v>4.6201666279999998</v>
          </cell>
          <cell r="AB417">
            <v>0</v>
          </cell>
          <cell r="AC417">
            <v>0</v>
          </cell>
          <cell r="AD417">
            <v>0</v>
          </cell>
          <cell r="AF417">
            <v>0</v>
          </cell>
          <cell r="AG417">
            <v>40.5</v>
          </cell>
          <cell r="AH417">
            <v>-41.077570871377809</v>
          </cell>
          <cell r="AI417">
            <v>24.916058824010335</v>
          </cell>
          <cell r="AJ417">
            <v>84.015330226984545</v>
          </cell>
          <cell r="AK417">
            <v>0</v>
          </cell>
        </row>
        <row r="418">
          <cell r="G418" t="str">
            <v xml:space="preserve">   Potential debt relief </v>
          </cell>
          <cell r="V418">
            <v>11.176980952614056</v>
          </cell>
          <cell r="W418">
            <v>2.4656063329047067</v>
          </cell>
          <cell r="X418">
            <v>2.4588307059196013</v>
          </cell>
          <cell r="Y418">
            <v>2.5359631984230182</v>
          </cell>
          <cell r="Z418">
            <v>18.637381189861372</v>
          </cell>
          <cell r="AA418">
            <v>24.335166628</v>
          </cell>
          <cell r="AB418">
            <v>19.715</v>
          </cell>
          <cell r="AC418">
            <v>19.715</v>
          </cell>
          <cell r="AD418">
            <v>19.715</v>
          </cell>
          <cell r="AF418">
            <v>83.480166628000006</v>
          </cell>
          <cell r="AG418">
            <v>19.715</v>
          </cell>
          <cell r="AH418">
            <v>19.715</v>
          </cell>
          <cell r="AI418">
            <v>19.715</v>
          </cell>
          <cell r="AJ418">
            <v>19.715</v>
          </cell>
          <cell r="AK418">
            <v>78.86</v>
          </cell>
        </row>
        <row r="419">
          <cell r="G419" t="str">
            <v xml:space="preserve">      Interest</v>
          </cell>
          <cell r="V419">
            <v>0.2884833879842913</v>
          </cell>
          <cell r="W419">
            <v>0.20256583290470664</v>
          </cell>
          <cell r="X419">
            <v>0.1957902059196015</v>
          </cell>
          <cell r="Y419">
            <v>0.27292269842301831</v>
          </cell>
          <cell r="Z419">
            <v>0.95976212523161752</v>
          </cell>
          <cell r="AA419">
            <v>0</v>
          </cell>
          <cell r="AB419">
            <v>0</v>
          </cell>
          <cell r="AC419">
            <v>0</v>
          </cell>
          <cell r="AD419">
            <v>0</v>
          </cell>
          <cell r="AF419">
            <v>0</v>
          </cell>
          <cell r="AG419">
            <v>0</v>
          </cell>
          <cell r="AH419">
            <v>0</v>
          </cell>
          <cell r="AI419">
            <v>0</v>
          </cell>
          <cell r="AJ419">
            <v>0</v>
          </cell>
          <cell r="AK419" t="str">
            <v>--</v>
          </cell>
        </row>
        <row r="420">
          <cell r="G420" t="str">
            <v xml:space="preserve">      Amortization</v>
          </cell>
          <cell r="V420">
            <v>3.427746382352943</v>
          </cell>
          <cell r="W420">
            <v>2.2630404999999998</v>
          </cell>
          <cell r="X420">
            <v>2.2630404999999998</v>
          </cell>
          <cell r="Y420">
            <v>2.2630404999999998</v>
          </cell>
          <cell r="Z420">
            <v>10.216867882352936</v>
          </cell>
          <cell r="AA420">
            <v>19.715</v>
          </cell>
          <cell r="AB420">
            <v>19.715</v>
          </cell>
          <cell r="AC420">
            <v>19.715</v>
          </cell>
          <cell r="AD420">
            <v>19.715</v>
          </cell>
          <cell r="AF420">
            <v>78.86</v>
          </cell>
          <cell r="AG420">
            <v>19.715</v>
          </cell>
          <cell r="AH420">
            <v>19.715</v>
          </cell>
          <cell r="AI420">
            <v>19.715</v>
          </cell>
          <cell r="AJ420">
            <v>19.715</v>
          </cell>
          <cell r="AK420">
            <v>78.86</v>
          </cell>
        </row>
        <row r="421">
          <cell r="G421" t="str">
            <v xml:space="preserve">      Arrears by end-1994   2/</v>
          </cell>
          <cell r="V421">
            <v>7.4607511822768213</v>
          </cell>
          <cell r="W421" t="str">
            <v>--</v>
          </cell>
          <cell r="X421" t="str">
            <v>--</v>
          </cell>
          <cell r="Y421">
            <v>0</v>
          </cell>
          <cell r="Z421">
            <v>7.4607511822768213</v>
          </cell>
          <cell r="AA421">
            <v>4.6201666279999998</v>
          </cell>
          <cell r="AB421">
            <v>0</v>
          </cell>
          <cell r="AC421">
            <v>0</v>
          </cell>
          <cell r="AD421">
            <v>0</v>
          </cell>
          <cell r="AF421">
            <v>4.6201666279999998</v>
          </cell>
          <cell r="AG421">
            <v>0</v>
          </cell>
          <cell r="AH421">
            <v>0</v>
          </cell>
          <cell r="AI421">
            <v>0</v>
          </cell>
          <cell r="AJ421">
            <v>0</v>
          </cell>
          <cell r="AK421">
            <v>0</v>
          </cell>
        </row>
        <row r="422">
          <cell r="G422" t="str">
            <v xml:space="preserve">   Residual gap</v>
          </cell>
          <cell r="V422">
            <v>0</v>
          </cell>
          <cell r="W422">
            <v>0</v>
          </cell>
          <cell r="X422">
            <v>0</v>
          </cell>
          <cell r="Y422">
            <v>0</v>
          </cell>
          <cell r="Z422">
            <v>0</v>
          </cell>
          <cell r="AA422">
            <v>-19.715</v>
          </cell>
          <cell r="AB422">
            <v>-19.715</v>
          </cell>
          <cell r="AC422">
            <v>-19.715</v>
          </cell>
          <cell r="AD422">
            <v>-19.715</v>
          </cell>
          <cell r="AF422">
            <v>-83.480166628000006</v>
          </cell>
          <cell r="AG422">
            <v>20.785</v>
          </cell>
          <cell r="AH422">
            <v>-60.792570871377805</v>
          </cell>
          <cell r="AI422">
            <v>5.2010588240103353</v>
          </cell>
          <cell r="AJ422">
            <v>64.300330226984542</v>
          </cell>
          <cell r="AK422">
            <v>-78.86</v>
          </cell>
        </row>
        <row r="424">
          <cell r="G424" t="str">
            <v>Memorandum items:</v>
          </cell>
        </row>
        <row r="425">
          <cell r="G425" t="str">
            <v xml:space="preserve">   Expenditure counterpart to US loans</v>
          </cell>
          <cell r="V425">
            <v>0</v>
          </cell>
          <cell r="W425">
            <v>0</v>
          </cell>
          <cell r="X425">
            <v>0</v>
          </cell>
          <cell r="Y425">
            <v>20</v>
          </cell>
          <cell r="Z425">
            <v>20</v>
          </cell>
          <cell r="AA425">
            <v>0</v>
          </cell>
          <cell r="AB425">
            <v>0</v>
          </cell>
          <cell r="AC425">
            <v>0</v>
          </cell>
          <cell r="AD425">
            <v>15</v>
          </cell>
          <cell r="AF425">
            <v>15</v>
          </cell>
          <cell r="AG425">
            <v>0</v>
          </cell>
          <cell r="AH425">
            <v>0</v>
          </cell>
          <cell r="AI425">
            <v>0</v>
          </cell>
          <cell r="AJ425">
            <v>0</v>
          </cell>
          <cell r="AK425">
            <v>0</v>
          </cell>
        </row>
        <row r="426">
          <cell r="G426" t="str">
            <v xml:space="preserve">   Revenue from US (wheat) sales</v>
          </cell>
          <cell r="V426">
            <v>5.4326736515327898</v>
          </cell>
          <cell r="W426">
            <v>0</v>
          </cell>
          <cell r="X426">
            <v>0</v>
          </cell>
          <cell r="Y426">
            <v>1.070663811563169</v>
          </cell>
          <cell r="Z426">
            <v>6.5033374630959591</v>
          </cell>
          <cell r="AA426">
            <v>11.696662536904039</v>
          </cell>
          <cell r="AB426">
            <v>5.5</v>
          </cell>
          <cell r="AC426">
            <v>0</v>
          </cell>
          <cell r="AD426">
            <v>0</v>
          </cell>
          <cell r="AF426">
            <v>17.196662536904039</v>
          </cell>
          <cell r="AG426">
            <v>0</v>
          </cell>
          <cell r="AH426">
            <v>0</v>
          </cell>
          <cell r="AI426">
            <v>0</v>
          </cell>
          <cell r="AJ426">
            <v>8.5</v>
          </cell>
          <cell r="AK426">
            <v>8.5</v>
          </cell>
        </row>
        <row r="427">
          <cell r="G427" t="str">
            <v xml:space="preserve">   Unsecured budgetary support</v>
          </cell>
          <cell r="V427">
            <v>0</v>
          </cell>
          <cell r="W427">
            <v>0</v>
          </cell>
          <cell r="X427">
            <v>0</v>
          </cell>
          <cell r="Y427">
            <v>0</v>
          </cell>
          <cell r="Z427">
            <v>0</v>
          </cell>
          <cell r="AA427">
            <v>-19.715</v>
          </cell>
          <cell r="AB427">
            <v>-19.715</v>
          </cell>
          <cell r="AC427">
            <v>-19.715</v>
          </cell>
          <cell r="AD427">
            <v>-19.715</v>
          </cell>
          <cell r="AF427">
            <v>-83.480166628000006</v>
          </cell>
          <cell r="AG427">
            <v>20.785</v>
          </cell>
          <cell r="AH427">
            <v>-60.792570871377805</v>
          </cell>
          <cell r="AI427">
            <v>5.2010588240103353</v>
          </cell>
          <cell r="AJ427">
            <v>64.300330226984542</v>
          </cell>
          <cell r="AK427">
            <v>-78.86</v>
          </cell>
        </row>
        <row r="428">
          <cell r="G428" t="str">
            <v xml:space="preserve">      Unsecured grants</v>
          </cell>
          <cell r="V428">
            <v>0</v>
          </cell>
          <cell r="W428">
            <v>0</v>
          </cell>
          <cell r="X428">
            <v>0</v>
          </cell>
          <cell r="Y428">
            <v>0</v>
          </cell>
          <cell r="Z428">
            <v>0</v>
          </cell>
          <cell r="AA428">
            <v>0</v>
          </cell>
          <cell r="AB428">
            <v>0</v>
          </cell>
          <cell r="AC428">
            <v>0</v>
          </cell>
          <cell r="AD428">
            <v>0</v>
          </cell>
          <cell r="AF428">
            <v>0</v>
          </cell>
          <cell r="AG428">
            <v>0</v>
          </cell>
          <cell r="AH428">
            <v>0</v>
          </cell>
          <cell r="AI428">
            <v>0</v>
          </cell>
          <cell r="AJ428">
            <v>0</v>
          </cell>
          <cell r="AK428">
            <v>0</v>
          </cell>
        </row>
        <row r="429">
          <cell r="G429" t="str">
            <v xml:space="preserve">      Residual gap</v>
          </cell>
          <cell r="V429">
            <v>0</v>
          </cell>
          <cell r="W429">
            <v>0</v>
          </cell>
          <cell r="X429">
            <v>0</v>
          </cell>
          <cell r="Y429">
            <v>0</v>
          </cell>
          <cell r="Z429">
            <v>0</v>
          </cell>
          <cell r="AA429">
            <v>-19.715</v>
          </cell>
          <cell r="AB429">
            <v>-19.715</v>
          </cell>
          <cell r="AC429">
            <v>-19.715</v>
          </cell>
          <cell r="AD429">
            <v>-19.715</v>
          </cell>
          <cell r="AF429">
            <v>-83.480166628000006</v>
          </cell>
          <cell r="AG429">
            <v>20.785</v>
          </cell>
          <cell r="AH429">
            <v>-60.792570871377805</v>
          </cell>
          <cell r="AI429">
            <v>5.2010588240103353</v>
          </cell>
          <cell r="AJ429">
            <v>64.300330226984542</v>
          </cell>
          <cell r="AK429">
            <v>-78.86</v>
          </cell>
        </row>
        <row r="431">
          <cell r="G431" t="str">
            <v>Money</v>
          </cell>
        </row>
        <row r="433">
          <cell r="G433" t="str">
            <v xml:space="preserve">   Increase in gross reserves (-)</v>
          </cell>
          <cell r="V433">
            <v>50.599999999999994</v>
          </cell>
          <cell r="W433">
            <v>7.3000000000000114</v>
          </cell>
          <cell r="X433">
            <v>-1.1000000000000085</v>
          </cell>
          <cell r="Y433">
            <v>-72.100000000000009</v>
          </cell>
          <cell r="Z433">
            <v>-15.300000000000011</v>
          </cell>
          <cell r="AA433">
            <v>33.100000000000023</v>
          </cell>
          <cell r="AB433">
            <v>21.099999999999994</v>
          </cell>
          <cell r="AC433">
            <v>16.799999999999997</v>
          </cell>
          <cell r="AD433">
            <v>-16.100000000000009</v>
          </cell>
          <cell r="AF433">
            <v>54.900000000000006</v>
          </cell>
          <cell r="AG433">
            <v>18.900000000000006</v>
          </cell>
          <cell r="AH433">
            <v>16.599999999999994</v>
          </cell>
          <cell r="AI433">
            <v>-58.400000000000006</v>
          </cell>
          <cell r="AJ433">
            <v>-75.599999999999994</v>
          </cell>
          <cell r="AK433">
            <v>-14</v>
          </cell>
        </row>
        <row r="434">
          <cell r="G434" t="str">
            <v xml:space="preserve">   Use of Fund resources</v>
          </cell>
          <cell r="V434">
            <v>0</v>
          </cell>
          <cell r="W434">
            <v>38.350499999999997</v>
          </cell>
          <cell r="X434">
            <v>0</v>
          </cell>
          <cell r="Y434">
            <v>37.906500000000001</v>
          </cell>
          <cell r="Z434">
            <v>76.257000000000005</v>
          </cell>
          <cell r="AA434">
            <v>0</v>
          </cell>
          <cell r="AB434">
            <v>0</v>
          </cell>
          <cell r="AC434">
            <v>37.21275</v>
          </cell>
          <cell r="AD434">
            <v>-0.97159999999999991</v>
          </cell>
          <cell r="AF434">
            <v>36.241149999999998</v>
          </cell>
          <cell r="AG434">
            <v>-3.8350499999999994</v>
          </cell>
          <cell r="AH434">
            <v>-6.8572759999999997</v>
          </cell>
          <cell r="AI434">
            <v>41.513999999999996</v>
          </cell>
          <cell r="AJ434">
            <v>-7.0149729999999995</v>
          </cell>
          <cell r="AK434">
            <v>23.806700999999997</v>
          </cell>
        </row>
      </sheetData>
      <sheetData sheetId="4" refreshError="1"/>
      <sheetData sheetId="5" refreshError="1"/>
      <sheetData sheetId="6" refreshError="1"/>
      <sheetData sheetId="7" refreshError="1"/>
      <sheetData sheetId="8" refreshError="1">
        <row r="5">
          <cell r="C5" t="str">
            <v>Table.  Georgia: Projected Fund Position</v>
          </cell>
        </row>
        <row r="6">
          <cell r="C6" t="str">
            <v>(In millions of SDRs)</v>
          </cell>
        </row>
        <row r="9">
          <cell r="D9" t="str">
            <v/>
          </cell>
          <cell r="E9" t="str">
            <v/>
          </cell>
          <cell r="F9" t="str">
            <v/>
          </cell>
          <cell r="G9">
            <v>0</v>
          </cell>
          <cell r="H9" t="str">
            <v>Q1</v>
          </cell>
          <cell r="I9" t="str">
            <v>Q2</v>
          </cell>
          <cell r="J9" t="str">
            <v>Q3</v>
          </cell>
          <cell r="K9" t="str">
            <v>Q4</v>
          </cell>
          <cell r="L9">
            <v>0</v>
          </cell>
          <cell r="M9" t="str">
            <v>Q1</v>
          </cell>
          <cell r="N9" t="str">
            <v>Q2</v>
          </cell>
          <cell r="O9" t="str">
            <v>Q3</v>
          </cell>
          <cell r="P9" t="str">
            <v>Q4</v>
          </cell>
          <cell r="Q9">
            <v>0</v>
          </cell>
          <cell r="R9" t="str">
            <v>Q1</v>
          </cell>
          <cell r="S9" t="str">
            <v>Q2</v>
          </cell>
          <cell r="T9" t="str">
            <v>Q3</v>
          </cell>
          <cell r="U9" t="str">
            <v>Q4</v>
          </cell>
          <cell r="V9" t="str">
            <v>Est.</v>
          </cell>
          <cell r="W9" t="str">
            <v>Q1</v>
          </cell>
          <cell r="X9" t="str">
            <v>Q2</v>
          </cell>
          <cell r="Y9" t="str">
            <v>Q3</v>
          </cell>
          <cell r="Z9" t="str">
            <v>Q4</v>
          </cell>
          <cell r="AA9" t="str">
            <v>Prel Est.</v>
          </cell>
          <cell r="AB9" t="str">
            <v>Q1</v>
          </cell>
          <cell r="AC9" t="str">
            <v>Q2</v>
          </cell>
          <cell r="AD9" t="str">
            <v>Q3</v>
          </cell>
          <cell r="AE9" t="str">
            <v>Q4</v>
          </cell>
          <cell r="AF9" t="str">
            <v>Proj</v>
          </cell>
          <cell r="AG9" t="str">
            <v>Proj</v>
          </cell>
          <cell r="AH9" t="str">
            <v>Proj</v>
          </cell>
          <cell r="AI9" t="str">
            <v>Proj</v>
          </cell>
          <cell r="AJ9" t="str">
            <v>Proj</v>
          </cell>
          <cell r="AK9" t="str">
            <v>Proj</v>
          </cell>
          <cell r="AL9" t="str">
            <v>Proj</v>
          </cell>
          <cell r="AM9" t="str">
            <v>Proj</v>
          </cell>
          <cell r="AN9" t="str">
            <v>Proj</v>
          </cell>
          <cell r="AO9" t="str">
            <v>Proj</v>
          </cell>
          <cell r="AP9" t="str">
            <v>Proj</v>
          </cell>
        </row>
        <row r="10">
          <cell r="D10">
            <v>1991</v>
          </cell>
          <cell r="E10">
            <v>1992</v>
          </cell>
          <cell r="F10">
            <v>1993</v>
          </cell>
          <cell r="G10">
            <v>1994</v>
          </cell>
          <cell r="H10">
            <v>1995</v>
          </cell>
          <cell r="I10">
            <v>1995</v>
          </cell>
          <cell r="J10">
            <v>1995</v>
          </cell>
          <cell r="K10">
            <v>1995</v>
          </cell>
          <cell r="L10">
            <v>1995</v>
          </cell>
          <cell r="M10">
            <v>1996</v>
          </cell>
          <cell r="N10">
            <v>1996</v>
          </cell>
          <cell r="O10">
            <v>1996</v>
          </cell>
          <cell r="P10">
            <v>1996</v>
          </cell>
          <cell r="Q10">
            <v>1996</v>
          </cell>
          <cell r="R10">
            <v>1997</v>
          </cell>
          <cell r="S10">
            <v>1997</v>
          </cell>
          <cell r="T10">
            <v>1997</v>
          </cell>
          <cell r="U10">
            <v>1997</v>
          </cell>
          <cell r="V10">
            <v>1997</v>
          </cell>
          <cell r="W10">
            <v>1998</v>
          </cell>
          <cell r="X10">
            <v>1998</v>
          </cell>
          <cell r="Y10">
            <v>1998</v>
          </cell>
          <cell r="Z10">
            <v>1998</v>
          </cell>
          <cell r="AA10">
            <v>1998</v>
          </cell>
          <cell r="AB10">
            <v>1999</v>
          </cell>
          <cell r="AC10">
            <v>1999</v>
          </cell>
          <cell r="AD10">
            <v>1999</v>
          </cell>
          <cell r="AE10">
            <v>1999</v>
          </cell>
          <cell r="AF10">
            <v>1999</v>
          </cell>
          <cell r="AG10">
            <v>2000</v>
          </cell>
          <cell r="AH10">
            <v>2001</v>
          </cell>
          <cell r="AI10">
            <v>2002</v>
          </cell>
          <cell r="AJ10">
            <v>2003</v>
          </cell>
          <cell r="AK10">
            <v>2004</v>
          </cell>
          <cell r="AL10">
            <v>2005</v>
          </cell>
          <cell r="AM10">
            <v>2006</v>
          </cell>
          <cell r="AN10">
            <v>2007</v>
          </cell>
          <cell r="AO10">
            <v>2008</v>
          </cell>
          <cell r="AP10">
            <v>2009</v>
          </cell>
        </row>
        <row r="13">
          <cell r="C13" t="str">
            <v>Purchases / Disbursements</v>
          </cell>
          <cell r="G13">
            <v>27.75</v>
          </cell>
          <cell r="H13">
            <v>0</v>
          </cell>
          <cell r="I13">
            <v>0</v>
          </cell>
          <cell r="J13">
            <v>33.299999999999997</v>
          </cell>
          <cell r="K13">
            <v>16.649999999999999</v>
          </cell>
          <cell r="L13">
            <v>49.95</v>
          </cell>
          <cell r="M13">
            <v>27.75</v>
          </cell>
          <cell r="N13">
            <v>0</v>
          </cell>
          <cell r="O13">
            <v>0</v>
          </cell>
          <cell r="P13">
            <v>27.75</v>
          </cell>
          <cell r="Q13">
            <v>55.5</v>
          </cell>
          <cell r="R13">
            <v>0</v>
          </cell>
          <cell r="S13">
            <v>27.75</v>
          </cell>
          <cell r="T13">
            <v>0</v>
          </cell>
          <cell r="U13">
            <v>27.75</v>
          </cell>
          <cell r="V13">
            <v>55.5</v>
          </cell>
          <cell r="W13">
            <v>0</v>
          </cell>
          <cell r="X13">
            <v>0</v>
          </cell>
          <cell r="Y13">
            <v>27.75</v>
          </cell>
          <cell r="Z13">
            <v>0</v>
          </cell>
          <cell r="AA13">
            <v>27.75</v>
          </cell>
          <cell r="AB13">
            <v>0</v>
          </cell>
          <cell r="AC13">
            <v>0</v>
          </cell>
          <cell r="AD13">
            <v>33.299999999999997</v>
          </cell>
          <cell r="AE13">
            <v>0</v>
          </cell>
          <cell r="AF13">
            <v>33.299999999999997</v>
          </cell>
          <cell r="AG13">
            <v>9.0054750000000006</v>
          </cell>
          <cell r="AH13">
            <v>36.021900000000002</v>
          </cell>
          <cell r="AI13">
            <v>36.021900000000002</v>
          </cell>
          <cell r="AJ13">
            <v>27.016425000000002</v>
          </cell>
          <cell r="AK13">
            <v>0</v>
          </cell>
          <cell r="AL13">
            <v>0</v>
          </cell>
          <cell r="AM13">
            <v>0</v>
          </cell>
          <cell r="AN13">
            <v>0</v>
          </cell>
          <cell r="AO13">
            <v>0</v>
          </cell>
          <cell r="AP13">
            <v>0</v>
          </cell>
        </row>
        <row r="14">
          <cell r="C14" t="str">
            <v xml:space="preserve">   STF</v>
          </cell>
          <cell r="G14">
            <v>27.75</v>
          </cell>
          <cell r="J14">
            <v>27.75</v>
          </cell>
          <cell r="L14">
            <v>27.75</v>
          </cell>
          <cell r="Q14">
            <v>0</v>
          </cell>
          <cell r="V14">
            <v>0</v>
          </cell>
        </row>
        <row r="15">
          <cell r="C15" t="str">
            <v xml:space="preserve">   SBA</v>
          </cell>
          <cell r="J15">
            <v>5.5500000000000007</v>
          </cell>
          <cell r="K15">
            <v>16.649999999999999</v>
          </cell>
          <cell r="L15">
            <v>22.2</v>
          </cell>
          <cell r="Q15">
            <v>0</v>
          </cell>
          <cell r="V15">
            <v>0</v>
          </cell>
        </row>
        <row r="16">
          <cell r="C16" t="str">
            <v xml:space="preserve">   ESAF</v>
          </cell>
          <cell r="L16">
            <v>0</v>
          </cell>
          <cell r="M16">
            <v>27.75</v>
          </cell>
          <cell r="P16">
            <v>27.75</v>
          </cell>
          <cell r="Q16">
            <v>55.5</v>
          </cell>
          <cell r="S16">
            <v>27.75</v>
          </cell>
          <cell r="U16">
            <v>27.75</v>
          </cell>
          <cell r="V16">
            <v>55.5</v>
          </cell>
          <cell r="Y16">
            <v>27.75</v>
          </cell>
          <cell r="AA16">
            <v>27.75</v>
          </cell>
          <cell r="AB16">
            <v>0</v>
          </cell>
          <cell r="AC16">
            <v>0</v>
          </cell>
          <cell r="AD16">
            <v>33.299999999999997</v>
          </cell>
          <cell r="AE16">
            <v>0</v>
          </cell>
          <cell r="AF16">
            <v>33.299999999999997</v>
          </cell>
          <cell r="AG16">
            <v>9.0054750000000006</v>
          </cell>
          <cell r="AH16">
            <v>36.021900000000002</v>
          </cell>
          <cell r="AI16">
            <v>36.021900000000002</v>
          </cell>
          <cell r="AJ16">
            <v>27.016425000000002</v>
          </cell>
        </row>
        <row r="18">
          <cell r="C18" t="str">
            <v>Repurchases / Repayments</v>
          </cell>
          <cell r="Z18">
            <v>0.69399999999999995</v>
          </cell>
          <cell r="AA18">
            <v>0.69399999999999995</v>
          </cell>
          <cell r="AB18">
            <v>2.7749999999999999</v>
          </cell>
          <cell r="AC18">
            <v>5.0869999999999997</v>
          </cell>
          <cell r="AD18">
            <v>2.7749999999999999</v>
          </cell>
          <cell r="AE18">
            <v>5.0869999999999997</v>
          </cell>
          <cell r="AF18">
            <v>15.724</v>
          </cell>
          <cell r="AG18">
            <v>19.655999999999999</v>
          </cell>
          <cell r="AH18">
            <v>20.350000000000001</v>
          </cell>
          <cell r="AI18">
            <v>31.45</v>
          </cell>
          <cell r="AJ18">
            <v>37</v>
          </cell>
          <cell r="AK18">
            <v>43.66</v>
          </cell>
          <cell r="AL18">
            <v>40.837095000000005</v>
          </cell>
          <cell r="AM18">
            <v>32.315474999999999</v>
          </cell>
          <cell r="AN18">
            <v>28.419854999999998</v>
          </cell>
          <cell r="AO18">
            <v>28.273140000000001</v>
          </cell>
          <cell r="AP18">
            <v>21.613140000000001</v>
          </cell>
        </row>
        <row r="19">
          <cell r="C19" t="str">
            <v xml:space="preserve">   STF</v>
          </cell>
          <cell r="AC19">
            <v>2.3119999999999998</v>
          </cell>
          <cell r="AE19">
            <v>2.3119999999999998</v>
          </cell>
          <cell r="AF19">
            <v>4.6239999999999997</v>
          </cell>
          <cell r="AG19">
            <v>9.25</v>
          </cell>
          <cell r="AH19">
            <v>9.25</v>
          </cell>
          <cell r="AI19">
            <v>9.25</v>
          </cell>
          <cell r="AJ19">
            <v>9.25</v>
          </cell>
          <cell r="AK19">
            <v>9.25</v>
          </cell>
          <cell r="AL19">
            <v>4.6260000000000048</v>
          </cell>
        </row>
        <row r="20">
          <cell r="C20" t="str">
            <v xml:space="preserve">   SBA</v>
          </cell>
          <cell r="Z20">
            <v>0.69399999999999995</v>
          </cell>
          <cell r="AA20">
            <v>0.69399999999999995</v>
          </cell>
          <cell r="AB20">
            <v>2.7749999999999999</v>
          </cell>
          <cell r="AC20">
            <v>2.7749999999999999</v>
          </cell>
          <cell r="AD20">
            <v>2.7749999999999999</v>
          </cell>
          <cell r="AE20">
            <v>2.7749999999999999</v>
          </cell>
          <cell r="AF20">
            <v>11.1</v>
          </cell>
          <cell r="AG20">
            <v>10.406000000000001</v>
          </cell>
        </row>
        <row r="21">
          <cell r="C21" t="str">
            <v xml:space="preserve">   ESAF</v>
          </cell>
          <cell r="AH21">
            <v>11.1</v>
          </cell>
          <cell r="AI21">
            <v>22.2</v>
          </cell>
          <cell r="AJ21">
            <v>27.75</v>
          </cell>
          <cell r="AK21">
            <v>34.409999999999997</v>
          </cell>
          <cell r="AL21">
            <v>36.211095</v>
          </cell>
          <cell r="AM21">
            <v>32.315474999999999</v>
          </cell>
          <cell r="AN21">
            <v>28.419854999999998</v>
          </cell>
          <cell r="AO21">
            <v>28.273140000000001</v>
          </cell>
          <cell r="AP21">
            <v>21.613140000000001</v>
          </cell>
        </row>
        <row r="23">
          <cell r="C23" t="str">
            <v>Net purchases / disbursements</v>
          </cell>
          <cell r="G23">
            <v>27.75</v>
          </cell>
          <cell r="H23">
            <v>0</v>
          </cell>
          <cell r="I23">
            <v>0</v>
          </cell>
          <cell r="J23">
            <v>33.299999999999997</v>
          </cell>
          <cell r="K23">
            <v>16.649999999999999</v>
          </cell>
          <cell r="L23">
            <v>49.95</v>
          </cell>
          <cell r="M23">
            <v>27.75</v>
          </cell>
          <cell r="N23">
            <v>0</v>
          </cell>
          <cell r="O23">
            <v>0</v>
          </cell>
          <cell r="P23">
            <v>27.75</v>
          </cell>
          <cell r="Q23">
            <v>55.5</v>
          </cell>
          <cell r="R23">
            <v>0</v>
          </cell>
          <cell r="S23">
            <v>27.75</v>
          </cell>
          <cell r="T23">
            <v>0</v>
          </cell>
          <cell r="U23">
            <v>27.75</v>
          </cell>
          <cell r="V23">
            <v>55.5</v>
          </cell>
          <cell r="W23">
            <v>0</v>
          </cell>
          <cell r="X23">
            <v>0</v>
          </cell>
          <cell r="Y23">
            <v>27.75</v>
          </cell>
          <cell r="Z23">
            <v>-0.69399999999999995</v>
          </cell>
          <cell r="AA23">
            <v>27.056000000000001</v>
          </cell>
          <cell r="AB23">
            <v>-2.7749999999999999</v>
          </cell>
          <cell r="AC23">
            <v>-5.0869999999999997</v>
          </cell>
          <cell r="AD23">
            <v>30.524999999999999</v>
          </cell>
          <cell r="AE23">
            <v>-5.0869999999999997</v>
          </cell>
          <cell r="AF23">
            <v>17.575999999999997</v>
          </cell>
          <cell r="AG23">
            <v>-10.650524999999998</v>
          </cell>
          <cell r="AH23">
            <v>15.671900000000001</v>
          </cell>
          <cell r="AI23">
            <v>4.571900000000003</v>
          </cell>
          <cell r="AJ23">
            <v>-9.9835749999999983</v>
          </cell>
          <cell r="AK23">
            <v>-43.66</v>
          </cell>
          <cell r="AL23">
            <v>-40.837095000000005</v>
          </cell>
          <cell r="AM23">
            <v>-32.315474999999999</v>
          </cell>
          <cell r="AN23">
            <v>-28.419854999999998</v>
          </cell>
          <cell r="AO23">
            <v>-28.273140000000001</v>
          </cell>
          <cell r="AP23">
            <v>-21.613140000000001</v>
          </cell>
        </row>
        <row r="24">
          <cell r="C24" t="str">
            <v xml:space="preserve">   STF</v>
          </cell>
          <cell r="G24">
            <v>27.75</v>
          </cell>
          <cell r="H24">
            <v>0</v>
          </cell>
          <cell r="I24">
            <v>0</v>
          </cell>
          <cell r="J24">
            <v>27.75</v>
          </cell>
          <cell r="K24">
            <v>0</v>
          </cell>
          <cell r="L24">
            <v>27.75</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-2.3119999999999998</v>
          </cell>
          <cell r="AD24">
            <v>0</v>
          </cell>
          <cell r="AE24">
            <v>-2.3119999999999998</v>
          </cell>
          <cell r="AF24">
            <v>-4.6239999999999997</v>
          </cell>
          <cell r="AG24">
            <v>-9.25</v>
          </cell>
          <cell r="AH24">
            <v>-9.25</v>
          </cell>
          <cell r="AI24">
            <v>-9.25</v>
          </cell>
          <cell r="AJ24">
            <v>-9.25</v>
          </cell>
          <cell r="AK24">
            <v>-9.25</v>
          </cell>
          <cell r="AL24">
            <v>-4.6260000000000048</v>
          </cell>
          <cell r="AM24">
            <v>0</v>
          </cell>
          <cell r="AN24">
            <v>0</v>
          </cell>
          <cell r="AO24">
            <v>0</v>
          </cell>
          <cell r="AP24">
            <v>0</v>
          </cell>
        </row>
        <row r="25">
          <cell r="C25" t="str">
            <v xml:space="preserve">   SBA</v>
          </cell>
          <cell r="G25">
            <v>0</v>
          </cell>
          <cell r="H25">
            <v>0</v>
          </cell>
          <cell r="I25">
            <v>0</v>
          </cell>
          <cell r="J25">
            <v>5.5500000000000007</v>
          </cell>
          <cell r="K25">
            <v>16.649999999999999</v>
          </cell>
          <cell r="L25">
            <v>22.2</v>
          </cell>
          <cell r="M25">
            <v>0</v>
          </cell>
          <cell r="N25">
            <v>0</v>
          </cell>
          <cell r="O25">
            <v>0</v>
          </cell>
          <cell r="P25">
            <v>0</v>
          </cell>
          <cell r="Q25">
            <v>0</v>
          </cell>
          <cell r="R25">
            <v>0</v>
          </cell>
          <cell r="S25">
            <v>0</v>
          </cell>
          <cell r="T25">
            <v>0</v>
          </cell>
          <cell r="U25">
            <v>0</v>
          </cell>
          <cell r="V25">
            <v>0</v>
          </cell>
          <cell r="W25">
            <v>0</v>
          </cell>
          <cell r="X25">
            <v>0</v>
          </cell>
          <cell r="Y25">
            <v>0</v>
          </cell>
          <cell r="Z25">
            <v>-0.69399999999999995</v>
          </cell>
          <cell r="AA25">
            <v>-0.69399999999999995</v>
          </cell>
          <cell r="AB25">
            <v>-2.7749999999999999</v>
          </cell>
          <cell r="AC25">
            <v>-2.7749999999999999</v>
          </cell>
          <cell r="AD25">
            <v>-2.7749999999999999</v>
          </cell>
          <cell r="AE25">
            <v>-2.7749999999999999</v>
          </cell>
          <cell r="AF25">
            <v>-11.1</v>
          </cell>
          <cell r="AG25">
            <v>-10.406000000000001</v>
          </cell>
          <cell r="AH25">
            <v>0</v>
          </cell>
          <cell r="AI25">
            <v>0</v>
          </cell>
          <cell r="AJ25">
            <v>0</v>
          </cell>
          <cell r="AK25">
            <v>0</v>
          </cell>
          <cell r="AL25">
            <v>0</v>
          </cell>
          <cell r="AM25">
            <v>0</v>
          </cell>
          <cell r="AN25">
            <v>0</v>
          </cell>
          <cell r="AO25">
            <v>0</v>
          </cell>
          <cell r="AP25">
            <v>0</v>
          </cell>
        </row>
        <row r="26">
          <cell r="C26" t="str">
            <v xml:space="preserve">   ESAF</v>
          </cell>
          <cell r="G26">
            <v>0</v>
          </cell>
          <cell r="H26">
            <v>0</v>
          </cell>
          <cell r="I26">
            <v>0</v>
          </cell>
          <cell r="J26">
            <v>0</v>
          </cell>
          <cell r="K26">
            <v>0</v>
          </cell>
          <cell r="L26">
            <v>0</v>
          </cell>
          <cell r="M26">
            <v>27.75</v>
          </cell>
          <cell r="N26">
            <v>0</v>
          </cell>
          <cell r="O26">
            <v>0</v>
          </cell>
          <cell r="P26">
            <v>27.75</v>
          </cell>
          <cell r="Q26">
            <v>55.5</v>
          </cell>
          <cell r="R26">
            <v>0</v>
          </cell>
          <cell r="S26">
            <v>27.75</v>
          </cell>
          <cell r="T26">
            <v>0</v>
          </cell>
          <cell r="U26">
            <v>27.75</v>
          </cell>
          <cell r="V26">
            <v>55.5</v>
          </cell>
          <cell r="W26">
            <v>0</v>
          </cell>
          <cell r="X26">
            <v>0</v>
          </cell>
          <cell r="Y26">
            <v>27.75</v>
          </cell>
          <cell r="Z26">
            <v>0</v>
          </cell>
          <cell r="AA26">
            <v>27.75</v>
          </cell>
          <cell r="AB26">
            <v>0</v>
          </cell>
          <cell r="AC26">
            <v>0</v>
          </cell>
          <cell r="AD26">
            <v>33.299999999999997</v>
          </cell>
          <cell r="AE26">
            <v>0</v>
          </cell>
          <cell r="AF26">
            <v>33.299999999999997</v>
          </cell>
          <cell r="AG26">
            <v>9.0054750000000006</v>
          </cell>
          <cell r="AH26">
            <v>24.921900000000001</v>
          </cell>
          <cell r="AI26">
            <v>13.821900000000003</v>
          </cell>
          <cell r="AJ26">
            <v>-0.73357499999999831</v>
          </cell>
          <cell r="AK26">
            <v>-34.409999999999997</v>
          </cell>
          <cell r="AL26">
            <v>-36.211095</v>
          </cell>
          <cell r="AM26">
            <v>-32.315474999999999</v>
          </cell>
          <cell r="AN26">
            <v>-28.419854999999998</v>
          </cell>
          <cell r="AO26">
            <v>-28.273140000000001</v>
          </cell>
          <cell r="AP26">
            <v>-21.613140000000001</v>
          </cell>
        </row>
        <row r="28">
          <cell r="C28" t="str">
            <v>Fund Position</v>
          </cell>
          <cell r="G28">
            <v>27.75</v>
          </cell>
          <cell r="H28">
            <v>27.75</v>
          </cell>
          <cell r="I28">
            <v>27.75</v>
          </cell>
          <cell r="J28">
            <v>61.05</v>
          </cell>
          <cell r="K28">
            <v>77.7</v>
          </cell>
          <cell r="L28">
            <v>77.7</v>
          </cell>
          <cell r="M28">
            <v>105.45</v>
          </cell>
          <cell r="N28">
            <v>105.45</v>
          </cell>
          <cell r="O28">
            <v>105.45</v>
          </cell>
          <cell r="P28">
            <v>133.19999999999999</v>
          </cell>
          <cell r="Q28">
            <v>133.19999999999999</v>
          </cell>
          <cell r="R28">
            <v>133.19999999999999</v>
          </cell>
          <cell r="S28">
            <v>160.94999999999999</v>
          </cell>
          <cell r="T28">
            <v>160.94999999999999</v>
          </cell>
          <cell r="U28">
            <v>188.7</v>
          </cell>
          <cell r="V28">
            <v>188.7</v>
          </cell>
          <cell r="W28">
            <v>188.7</v>
          </cell>
          <cell r="X28">
            <v>188.7</v>
          </cell>
          <cell r="Y28">
            <v>216.45</v>
          </cell>
          <cell r="Z28">
            <v>215.756</v>
          </cell>
          <cell r="AA28">
            <v>215.756</v>
          </cell>
          <cell r="AB28">
            <v>212.98099999999999</v>
          </cell>
          <cell r="AC28">
            <v>207.89400000000001</v>
          </cell>
          <cell r="AD28">
            <v>238.41900000000001</v>
          </cell>
          <cell r="AE28">
            <v>233.33200000000002</v>
          </cell>
          <cell r="AF28">
            <v>233.33200000000002</v>
          </cell>
          <cell r="AG28">
            <v>222.68147500000001</v>
          </cell>
          <cell r="AH28">
            <v>238.353375</v>
          </cell>
          <cell r="AI28">
            <v>242.925275</v>
          </cell>
          <cell r="AJ28">
            <v>232.9417</v>
          </cell>
          <cell r="AK28">
            <v>189.2817</v>
          </cell>
          <cell r="AL28">
            <v>148.444605</v>
          </cell>
          <cell r="AM28">
            <v>116.12913</v>
          </cell>
          <cell r="AN28">
            <v>87.709275000000005</v>
          </cell>
          <cell r="AO28">
            <v>59.436135000000007</v>
          </cell>
          <cell r="AP28">
            <v>37.822995000000006</v>
          </cell>
        </row>
        <row r="29">
          <cell r="C29" t="str">
            <v xml:space="preserve">   STF</v>
          </cell>
          <cell r="G29">
            <v>27.75</v>
          </cell>
          <cell r="H29">
            <v>27.75</v>
          </cell>
          <cell r="I29">
            <v>27.75</v>
          </cell>
          <cell r="J29">
            <v>55.5</v>
          </cell>
          <cell r="K29">
            <v>55.5</v>
          </cell>
          <cell r="L29">
            <v>55.5</v>
          </cell>
          <cell r="M29">
            <v>55.5</v>
          </cell>
          <cell r="N29">
            <v>55.5</v>
          </cell>
          <cell r="O29">
            <v>55.5</v>
          </cell>
          <cell r="P29">
            <v>55.5</v>
          </cell>
          <cell r="Q29">
            <v>55.5</v>
          </cell>
          <cell r="R29">
            <v>55.5</v>
          </cell>
          <cell r="S29">
            <v>55.5</v>
          </cell>
          <cell r="T29">
            <v>55.5</v>
          </cell>
          <cell r="U29">
            <v>55.5</v>
          </cell>
          <cell r="V29">
            <v>55.5</v>
          </cell>
          <cell r="W29">
            <v>55.5</v>
          </cell>
          <cell r="X29">
            <v>55.5</v>
          </cell>
          <cell r="Y29">
            <v>55.5</v>
          </cell>
          <cell r="Z29">
            <v>55.5</v>
          </cell>
          <cell r="AA29">
            <v>55.5</v>
          </cell>
          <cell r="AB29">
            <v>55.5</v>
          </cell>
          <cell r="AC29">
            <v>53.188000000000002</v>
          </cell>
          <cell r="AD29">
            <v>53.188000000000002</v>
          </cell>
          <cell r="AE29">
            <v>50.876000000000005</v>
          </cell>
          <cell r="AF29">
            <v>50.876000000000005</v>
          </cell>
          <cell r="AG29">
            <v>41.626000000000005</v>
          </cell>
          <cell r="AH29">
            <v>32.376000000000005</v>
          </cell>
          <cell r="AI29">
            <v>23.126000000000005</v>
          </cell>
          <cell r="AJ29">
            <v>13.876000000000005</v>
          </cell>
          <cell r="AK29">
            <v>4.6260000000000048</v>
          </cell>
          <cell r="AL29">
            <v>0</v>
          </cell>
          <cell r="AM29">
            <v>0</v>
          </cell>
          <cell r="AN29">
            <v>0</v>
          </cell>
          <cell r="AO29">
            <v>0</v>
          </cell>
          <cell r="AP29">
            <v>0</v>
          </cell>
        </row>
        <row r="30">
          <cell r="C30" t="str">
            <v xml:space="preserve">   SBA</v>
          </cell>
          <cell r="G30">
            <v>0</v>
          </cell>
          <cell r="H30">
            <v>0</v>
          </cell>
          <cell r="I30">
            <v>0</v>
          </cell>
          <cell r="J30">
            <v>5.5500000000000007</v>
          </cell>
          <cell r="K30">
            <v>22.2</v>
          </cell>
          <cell r="L30">
            <v>22.2</v>
          </cell>
          <cell r="M30">
            <v>22.2</v>
          </cell>
          <cell r="N30">
            <v>22.2</v>
          </cell>
          <cell r="O30">
            <v>22.2</v>
          </cell>
          <cell r="P30">
            <v>22.2</v>
          </cell>
          <cell r="Q30">
            <v>22.2</v>
          </cell>
          <cell r="R30">
            <v>22.2</v>
          </cell>
          <cell r="S30">
            <v>22.2</v>
          </cell>
          <cell r="T30">
            <v>22.2</v>
          </cell>
          <cell r="U30">
            <v>22.2</v>
          </cell>
          <cell r="V30">
            <v>22.2</v>
          </cell>
          <cell r="W30">
            <v>22.2</v>
          </cell>
          <cell r="X30">
            <v>22.2</v>
          </cell>
          <cell r="Y30">
            <v>22.2</v>
          </cell>
          <cell r="Z30">
            <v>21.506</v>
          </cell>
          <cell r="AA30">
            <v>21.506</v>
          </cell>
          <cell r="AB30">
            <v>18.731000000000002</v>
          </cell>
          <cell r="AC30">
            <v>15.956000000000001</v>
          </cell>
          <cell r="AD30">
            <v>13.181000000000001</v>
          </cell>
          <cell r="AE30">
            <v>10.406000000000001</v>
          </cell>
          <cell r="AF30">
            <v>10.406000000000001</v>
          </cell>
          <cell r="AG30">
            <v>0</v>
          </cell>
          <cell r="AH30">
            <v>0</v>
          </cell>
          <cell r="AI30">
            <v>0</v>
          </cell>
          <cell r="AJ30">
            <v>0</v>
          </cell>
          <cell r="AK30">
            <v>0</v>
          </cell>
          <cell r="AL30">
            <v>0</v>
          </cell>
          <cell r="AM30">
            <v>0</v>
          </cell>
          <cell r="AN30">
            <v>0</v>
          </cell>
          <cell r="AO30">
            <v>0</v>
          </cell>
          <cell r="AP30">
            <v>0</v>
          </cell>
        </row>
        <row r="31">
          <cell r="C31" t="str">
            <v xml:space="preserve">   ESAF</v>
          </cell>
          <cell r="G31">
            <v>0</v>
          </cell>
          <cell r="H31">
            <v>0</v>
          </cell>
          <cell r="I31">
            <v>0</v>
          </cell>
          <cell r="J31">
            <v>0</v>
          </cell>
          <cell r="K31">
            <v>0</v>
          </cell>
          <cell r="L31">
            <v>0</v>
          </cell>
          <cell r="M31">
            <v>27.75</v>
          </cell>
          <cell r="N31">
            <v>27.75</v>
          </cell>
          <cell r="O31">
            <v>27.75</v>
          </cell>
          <cell r="P31">
            <v>55.5</v>
          </cell>
          <cell r="Q31">
            <v>55.5</v>
          </cell>
          <cell r="R31">
            <v>55.5</v>
          </cell>
          <cell r="S31">
            <v>83.25</v>
          </cell>
          <cell r="T31">
            <v>83.25</v>
          </cell>
          <cell r="U31">
            <v>111</v>
          </cell>
          <cell r="V31">
            <v>111</v>
          </cell>
          <cell r="W31">
            <v>111</v>
          </cell>
          <cell r="X31">
            <v>111</v>
          </cell>
          <cell r="Y31">
            <v>138.75</v>
          </cell>
          <cell r="Z31">
            <v>138.75</v>
          </cell>
          <cell r="AA31">
            <v>138.75</v>
          </cell>
          <cell r="AB31">
            <v>138.75</v>
          </cell>
          <cell r="AC31">
            <v>138.75</v>
          </cell>
          <cell r="AD31">
            <v>172.05</v>
          </cell>
          <cell r="AE31">
            <v>172.05</v>
          </cell>
          <cell r="AF31">
            <v>172.05</v>
          </cell>
          <cell r="AG31">
            <v>181.055475</v>
          </cell>
          <cell r="AH31">
            <v>205.97737499999999</v>
          </cell>
          <cell r="AI31">
            <v>219.79927499999999</v>
          </cell>
          <cell r="AJ31">
            <v>219.06569999999999</v>
          </cell>
          <cell r="AK31">
            <v>184.6557</v>
          </cell>
          <cell r="AL31">
            <v>148.444605</v>
          </cell>
          <cell r="AM31">
            <v>116.12913</v>
          </cell>
          <cell r="AN31">
            <v>87.709275000000005</v>
          </cell>
          <cell r="AO31">
            <v>59.436135000000007</v>
          </cell>
          <cell r="AP31">
            <v>37.822995000000006</v>
          </cell>
        </row>
        <row r="33">
          <cell r="C33" t="str">
            <v>Charges and interest</v>
          </cell>
          <cell r="H33">
            <v>0.191</v>
          </cell>
          <cell r="I33">
            <v>0.39500000000000002</v>
          </cell>
          <cell r="J33">
            <v>0.40237499999999998</v>
          </cell>
          <cell r="K33">
            <v>0.65628749999999991</v>
          </cell>
          <cell r="L33">
            <v>1.6446624999999999</v>
          </cell>
          <cell r="M33">
            <v>0.83527499999999999</v>
          </cell>
          <cell r="N33">
            <v>0.86996249999999997</v>
          </cell>
          <cell r="O33">
            <v>0.86996249999999997</v>
          </cell>
          <cell r="P33">
            <v>0.86996249999999997</v>
          </cell>
          <cell r="Q33">
            <v>3.4451624999999999</v>
          </cell>
          <cell r="R33">
            <v>0.9</v>
          </cell>
          <cell r="S33">
            <v>1.06</v>
          </cell>
          <cell r="T33">
            <v>0.9</v>
          </cell>
          <cell r="U33">
            <v>1.17</v>
          </cell>
          <cell r="V33">
            <v>4.03</v>
          </cell>
          <cell r="W33">
            <v>0.92300000000000004</v>
          </cell>
          <cell r="X33">
            <v>1.1908000000000001</v>
          </cell>
          <cell r="Y33">
            <v>0.92300000000000004</v>
          </cell>
          <cell r="Z33">
            <v>1.2930999999999999</v>
          </cell>
          <cell r="AA33">
            <v>4.3299000000000003</v>
          </cell>
          <cell r="AB33">
            <v>0.82699999999999996</v>
          </cell>
          <cell r="AC33">
            <v>1.115</v>
          </cell>
          <cell r="AD33">
            <v>0.68799999999999994</v>
          </cell>
          <cell r="AE33">
            <v>1.0720000000000001</v>
          </cell>
          <cell r="AF33">
            <v>3.7019999999999995</v>
          </cell>
          <cell r="AG33">
            <v>3.2827636875000001</v>
          </cell>
          <cell r="AH33">
            <v>2.5675821249999999</v>
          </cell>
          <cell r="AI33">
            <v>2.3644416250000004</v>
          </cell>
          <cell r="AJ33">
            <v>1.8971624375</v>
          </cell>
          <cell r="AK33">
            <v>1.4683035000000002</v>
          </cell>
          <cell r="AL33">
            <v>0.92875076249999999</v>
          </cell>
          <cell r="AM33">
            <v>0.66143433750000002</v>
          </cell>
          <cell r="AN33">
            <v>0.50959601250000008</v>
          </cell>
          <cell r="AO33">
            <v>0.36786352500000008</v>
          </cell>
          <cell r="AP33">
            <v>0.24314782500000004</v>
          </cell>
        </row>
        <row r="34">
          <cell r="C34" t="str">
            <v xml:space="preserve">   STF / SBA (GRA)</v>
          </cell>
          <cell r="H34">
            <v>0.191</v>
          </cell>
          <cell r="I34">
            <v>0.39500000000000002</v>
          </cell>
          <cell r="J34">
            <v>0.40237499999999998</v>
          </cell>
          <cell r="K34">
            <v>0.65628749999999991</v>
          </cell>
          <cell r="L34">
            <v>1.6446624999999999</v>
          </cell>
          <cell r="M34">
            <v>0.83527499999999999</v>
          </cell>
          <cell r="N34">
            <v>0.83527499999999999</v>
          </cell>
          <cell r="O34">
            <v>0.83527499999999999</v>
          </cell>
          <cell r="P34">
            <v>0.83527499999999999</v>
          </cell>
          <cell r="Q34">
            <v>3.3411</v>
          </cell>
          <cell r="R34">
            <v>0.9</v>
          </cell>
          <cell r="S34">
            <v>0.87</v>
          </cell>
          <cell r="T34">
            <v>0.9</v>
          </cell>
          <cell r="U34">
            <v>0.93</v>
          </cell>
          <cell r="V34">
            <v>3.6</v>
          </cell>
          <cell r="W34">
            <v>0.92300000000000004</v>
          </cell>
          <cell r="X34">
            <v>0.89200000000000002</v>
          </cell>
          <cell r="Y34">
            <v>0.92300000000000004</v>
          </cell>
          <cell r="Z34">
            <v>0.91979999999999995</v>
          </cell>
          <cell r="AA34">
            <v>3.6577999999999999</v>
          </cell>
          <cell r="AB34">
            <v>0.82699999999999996</v>
          </cell>
          <cell r="AC34">
            <v>0.77100000000000002</v>
          </cell>
          <cell r="AD34">
            <v>0.68799999999999994</v>
          </cell>
          <cell r="AE34">
            <v>0.65</v>
          </cell>
          <cell r="AF34">
            <v>2.9359999999999995</v>
          </cell>
          <cell r="AG34">
            <v>2.4</v>
          </cell>
          <cell r="AH34">
            <v>1.6</v>
          </cell>
          <cell r="AI34">
            <v>1.3</v>
          </cell>
          <cell r="AJ34">
            <v>0.8</v>
          </cell>
          <cell r="AK34">
            <v>0.45900000000000002</v>
          </cell>
          <cell r="AL34">
            <v>9.6000000000000002E-2</v>
          </cell>
          <cell r="AM34">
            <v>0</v>
          </cell>
          <cell r="AN34">
            <v>0</v>
          </cell>
          <cell r="AO34">
            <v>0</v>
          </cell>
          <cell r="AP34">
            <v>0</v>
          </cell>
        </row>
        <row r="35">
          <cell r="C35" t="str">
            <v xml:space="preserve">   ESAF</v>
          </cell>
          <cell r="H35">
            <v>0</v>
          </cell>
          <cell r="I35">
            <v>0</v>
          </cell>
          <cell r="J35">
            <v>0</v>
          </cell>
          <cell r="K35">
            <v>0</v>
          </cell>
          <cell r="L35">
            <v>0</v>
          </cell>
          <cell r="M35">
            <v>0</v>
          </cell>
          <cell r="N35">
            <v>3.4687500000000003E-2</v>
          </cell>
          <cell r="O35">
            <v>3.4687500000000003E-2</v>
          </cell>
          <cell r="P35">
            <v>3.4687500000000003E-2</v>
          </cell>
          <cell r="Q35">
            <v>0.1040625</v>
          </cell>
          <cell r="R35">
            <v>0</v>
          </cell>
          <cell r="S35">
            <v>0.19</v>
          </cell>
          <cell r="T35">
            <v>0</v>
          </cell>
          <cell r="U35">
            <v>0.24</v>
          </cell>
          <cell r="V35">
            <v>0.43</v>
          </cell>
          <cell r="W35">
            <v>0</v>
          </cell>
          <cell r="X35">
            <v>0.29880000000000001</v>
          </cell>
          <cell r="Y35">
            <v>0</v>
          </cell>
          <cell r="Z35">
            <v>0.37330000000000002</v>
          </cell>
          <cell r="AA35">
            <v>0.67210000000000003</v>
          </cell>
          <cell r="AC35">
            <v>0.34399999999999997</v>
          </cell>
          <cell r="AE35">
            <v>0.42199999999999999</v>
          </cell>
          <cell r="AF35">
            <v>0.76600000000000001</v>
          </cell>
          <cell r="AG35">
            <v>0.8827636875</v>
          </cell>
          <cell r="AH35">
            <v>0.96758212499999996</v>
          </cell>
          <cell r="AI35">
            <v>1.0644416250000002</v>
          </cell>
          <cell r="AJ35">
            <v>1.0971624375</v>
          </cell>
          <cell r="AK35">
            <v>1.0093035000000001</v>
          </cell>
          <cell r="AL35">
            <v>0.83275076250000002</v>
          </cell>
          <cell r="AM35">
            <v>0.66143433750000002</v>
          </cell>
          <cell r="AN35">
            <v>0.50959601250000008</v>
          </cell>
          <cell r="AO35">
            <v>0.36786352500000008</v>
          </cell>
          <cell r="AP35">
            <v>0.24314782500000004</v>
          </cell>
        </row>
        <row r="37">
          <cell r="C37" t="str">
            <v>(In percent of quota)</v>
          </cell>
        </row>
        <row r="39">
          <cell r="C39" t="str">
            <v>Purchases</v>
          </cell>
          <cell r="G39">
            <v>25</v>
          </cell>
          <cell r="H39" t="str">
            <v>--</v>
          </cell>
          <cell r="I39" t="str">
            <v>--</v>
          </cell>
          <cell r="J39">
            <v>30</v>
          </cell>
          <cell r="K39">
            <v>15</v>
          </cell>
          <cell r="L39">
            <v>45</v>
          </cell>
          <cell r="M39">
            <v>25</v>
          </cell>
          <cell r="N39" t="str">
            <v>--</v>
          </cell>
          <cell r="O39" t="str">
            <v>--</v>
          </cell>
          <cell r="P39">
            <v>25</v>
          </cell>
          <cell r="Q39">
            <v>50</v>
          </cell>
          <cell r="R39" t="str">
            <v>--</v>
          </cell>
          <cell r="S39">
            <v>25</v>
          </cell>
          <cell r="T39" t="str">
            <v>--</v>
          </cell>
          <cell r="U39">
            <v>25</v>
          </cell>
          <cell r="V39">
            <v>50</v>
          </cell>
          <cell r="W39" t="str">
            <v>--</v>
          </cell>
          <cell r="X39" t="str">
            <v>--</v>
          </cell>
          <cell r="Y39">
            <v>25</v>
          </cell>
          <cell r="Z39" t="str">
            <v>--</v>
          </cell>
          <cell r="AA39">
            <v>25</v>
          </cell>
          <cell r="AB39" t="str">
            <v>--</v>
          </cell>
          <cell r="AC39" t="str">
            <v>--</v>
          </cell>
          <cell r="AD39">
            <v>30</v>
          </cell>
          <cell r="AE39" t="str">
            <v>--</v>
          </cell>
          <cell r="AF39">
            <v>30</v>
          </cell>
          <cell r="AG39">
            <v>8.1130405405405401</v>
          </cell>
          <cell r="AH39">
            <v>32.452162162162161</v>
          </cell>
          <cell r="AI39">
            <v>32.452162162162161</v>
          </cell>
          <cell r="AJ39">
            <v>24.339121621621622</v>
          </cell>
          <cell r="AK39" t="str">
            <v>--</v>
          </cell>
          <cell r="AL39" t="str">
            <v>--</v>
          </cell>
          <cell r="AM39" t="str">
            <v>--</v>
          </cell>
          <cell r="AN39" t="str">
            <v>--</v>
          </cell>
          <cell r="AO39" t="str">
            <v>--</v>
          </cell>
          <cell r="AP39" t="str">
            <v>--</v>
          </cell>
        </row>
        <row r="40">
          <cell r="C40" t="str">
            <v xml:space="preserve">   STF</v>
          </cell>
          <cell r="G40">
            <v>25</v>
          </cell>
          <cell r="H40" t="str">
            <v>--</v>
          </cell>
          <cell r="I40" t="str">
            <v>--</v>
          </cell>
          <cell r="J40">
            <v>25</v>
          </cell>
          <cell r="K40" t="str">
            <v>--</v>
          </cell>
          <cell r="L40">
            <v>25</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row>
        <row r="41">
          <cell r="C41" t="str">
            <v xml:space="preserve">   SBA</v>
          </cell>
          <cell r="G41" t="str">
            <v>--</v>
          </cell>
          <cell r="H41" t="str">
            <v>--</v>
          </cell>
          <cell r="I41" t="str">
            <v>--</v>
          </cell>
          <cell r="J41">
            <v>5.0000000000000009</v>
          </cell>
          <cell r="K41">
            <v>15</v>
          </cell>
          <cell r="L41">
            <v>20</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row>
        <row r="42">
          <cell r="C42" t="str">
            <v xml:space="preserve">   ESAF</v>
          </cell>
          <cell r="G42" t="str">
            <v>--</v>
          </cell>
          <cell r="H42" t="str">
            <v>--</v>
          </cell>
          <cell r="I42" t="str">
            <v>--</v>
          </cell>
          <cell r="J42" t="str">
            <v>--</v>
          </cell>
          <cell r="K42" t="str">
            <v>--</v>
          </cell>
          <cell r="L42" t="str">
            <v>--</v>
          </cell>
          <cell r="M42">
            <v>25</v>
          </cell>
          <cell r="N42" t="str">
            <v>--</v>
          </cell>
          <cell r="O42" t="str">
            <v>--</v>
          </cell>
          <cell r="P42">
            <v>25</v>
          </cell>
          <cell r="Q42">
            <v>50</v>
          </cell>
          <cell r="R42" t="str">
            <v>--</v>
          </cell>
          <cell r="S42">
            <v>25</v>
          </cell>
          <cell r="T42" t="str">
            <v>--</v>
          </cell>
          <cell r="U42">
            <v>25</v>
          </cell>
          <cell r="V42">
            <v>50</v>
          </cell>
          <cell r="W42" t="str">
            <v>--</v>
          </cell>
          <cell r="X42" t="str">
            <v>--</v>
          </cell>
          <cell r="Y42">
            <v>25</v>
          </cell>
          <cell r="Z42" t="str">
            <v>--</v>
          </cell>
          <cell r="AA42">
            <v>25</v>
          </cell>
          <cell r="AB42" t="str">
            <v>--</v>
          </cell>
          <cell r="AC42" t="str">
            <v>--</v>
          </cell>
          <cell r="AD42">
            <v>30</v>
          </cell>
          <cell r="AE42" t="str">
            <v>--</v>
          </cell>
          <cell r="AF42">
            <v>30</v>
          </cell>
          <cell r="AG42">
            <v>8.1130405405405401</v>
          </cell>
          <cell r="AH42">
            <v>32.452162162162161</v>
          </cell>
          <cell r="AI42">
            <v>32.452162162162161</v>
          </cell>
          <cell r="AJ42">
            <v>24.339121621621622</v>
          </cell>
          <cell r="AK42" t="str">
            <v>--</v>
          </cell>
          <cell r="AL42" t="str">
            <v>--</v>
          </cell>
          <cell r="AM42" t="str">
            <v>--</v>
          </cell>
          <cell r="AN42" t="str">
            <v>--</v>
          </cell>
          <cell r="AO42" t="str">
            <v>--</v>
          </cell>
          <cell r="AP42" t="str">
            <v>--</v>
          </cell>
        </row>
        <row r="44">
          <cell r="C44" t="str">
            <v>Fund Position</v>
          </cell>
          <cell r="G44">
            <v>25</v>
          </cell>
          <cell r="H44">
            <v>25</v>
          </cell>
          <cell r="I44">
            <v>25</v>
          </cell>
          <cell r="J44">
            <v>54.999999999999993</v>
          </cell>
          <cell r="K44">
            <v>70</v>
          </cell>
          <cell r="L44">
            <v>70</v>
          </cell>
          <cell r="M44">
            <v>95</v>
          </cell>
          <cell r="N44">
            <v>95</v>
          </cell>
          <cell r="O44">
            <v>95</v>
          </cell>
          <cell r="P44">
            <v>120</v>
          </cell>
          <cell r="Q44">
            <v>120</v>
          </cell>
          <cell r="R44">
            <v>120</v>
          </cell>
          <cell r="S44">
            <v>145</v>
          </cell>
          <cell r="T44">
            <v>145</v>
          </cell>
          <cell r="U44">
            <v>170</v>
          </cell>
          <cell r="V44">
            <v>170</v>
          </cell>
          <cell r="W44">
            <v>170</v>
          </cell>
          <cell r="X44">
            <v>170</v>
          </cell>
          <cell r="Y44">
            <v>195</v>
          </cell>
          <cell r="Z44">
            <v>194.37477477477478</v>
          </cell>
          <cell r="AA44">
            <v>194.37477477477478</v>
          </cell>
          <cell r="AB44">
            <v>191.87477477477478</v>
          </cell>
          <cell r="AC44">
            <v>187.29189189189191</v>
          </cell>
          <cell r="AD44">
            <v>214.79189189189191</v>
          </cell>
          <cell r="AE44">
            <v>210.20900900900901</v>
          </cell>
          <cell r="AF44">
            <v>210.20900900900901</v>
          </cell>
          <cell r="AG44">
            <v>200.61394144144145</v>
          </cell>
          <cell r="AH44">
            <v>214.73277027027029</v>
          </cell>
          <cell r="AI44">
            <v>218.85159909909908</v>
          </cell>
          <cell r="AJ44">
            <v>209.85738738738738</v>
          </cell>
          <cell r="AK44">
            <v>170.52405405405406</v>
          </cell>
          <cell r="AL44">
            <v>133.73387837837839</v>
          </cell>
          <cell r="AM44">
            <v>104.62083783783784</v>
          </cell>
          <cell r="AN44">
            <v>79.017364864864874</v>
          </cell>
          <cell r="AO44">
            <v>53.546067567567576</v>
          </cell>
          <cell r="AP44">
            <v>34.074770270270278</v>
          </cell>
        </row>
        <row r="45">
          <cell r="C45" t="str">
            <v xml:space="preserve">   STF</v>
          </cell>
          <cell r="G45">
            <v>25</v>
          </cell>
          <cell r="H45">
            <v>25</v>
          </cell>
          <cell r="I45">
            <v>25</v>
          </cell>
          <cell r="J45">
            <v>50</v>
          </cell>
          <cell r="K45">
            <v>50</v>
          </cell>
          <cell r="L45">
            <v>50</v>
          </cell>
          <cell r="M45">
            <v>50</v>
          </cell>
          <cell r="N45">
            <v>50</v>
          </cell>
          <cell r="O45">
            <v>50</v>
          </cell>
          <cell r="P45">
            <v>50</v>
          </cell>
          <cell r="Q45">
            <v>50</v>
          </cell>
          <cell r="R45">
            <v>50</v>
          </cell>
          <cell r="S45">
            <v>50</v>
          </cell>
          <cell r="T45">
            <v>50</v>
          </cell>
          <cell r="U45">
            <v>50</v>
          </cell>
          <cell r="V45">
            <v>50</v>
          </cell>
          <cell r="W45">
            <v>50</v>
          </cell>
          <cell r="X45">
            <v>50</v>
          </cell>
          <cell r="Y45">
            <v>50</v>
          </cell>
          <cell r="Z45">
            <v>50</v>
          </cell>
          <cell r="AA45">
            <v>50</v>
          </cell>
          <cell r="AB45">
            <v>50</v>
          </cell>
          <cell r="AC45">
            <v>47.917117117117122</v>
          </cell>
          <cell r="AD45">
            <v>47.917117117117122</v>
          </cell>
          <cell r="AE45">
            <v>45.834234234234238</v>
          </cell>
          <cell r="AF45">
            <v>45.834234234234238</v>
          </cell>
          <cell r="AG45">
            <v>37.500900900900909</v>
          </cell>
          <cell r="AH45">
            <v>29.16756756756757</v>
          </cell>
          <cell r="AI45">
            <v>20.834234234234238</v>
          </cell>
          <cell r="AJ45">
            <v>12.500900900900906</v>
          </cell>
          <cell r="AK45">
            <v>4.1675675675675716</v>
          </cell>
          <cell r="AL45" t="str">
            <v xml:space="preserve">-- </v>
          </cell>
          <cell r="AM45" t="str">
            <v xml:space="preserve">-- </v>
          </cell>
          <cell r="AN45" t="str">
            <v xml:space="preserve">-- </v>
          </cell>
          <cell r="AO45" t="str">
            <v xml:space="preserve">-- </v>
          </cell>
          <cell r="AP45" t="str">
            <v xml:space="preserve">-- </v>
          </cell>
        </row>
        <row r="46">
          <cell r="C46" t="str">
            <v xml:space="preserve">   SBA</v>
          </cell>
          <cell r="G46" t="str">
            <v>--</v>
          </cell>
          <cell r="H46" t="str">
            <v xml:space="preserve">-- </v>
          </cell>
          <cell r="I46" t="str">
            <v xml:space="preserve">-- </v>
          </cell>
          <cell r="J46">
            <v>5.0000000000000009</v>
          </cell>
          <cell r="K46">
            <v>20</v>
          </cell>
          <cell r="L46">
            <v>20</v>
          </cell>
          <cell r="M46">
            <v>20</v>
          </cell>
          <cell r="N46">
            <v>20</v>
          </cell>
          <cell r="O46">
            <v>20</v>
          </cell>
          <cell r="P46">
            <v>20</v>
          </cell>
          <cell r="Q46">
            <v>20</v>
          </cell>
          <cell r="R46">
            <v>20</v>
          </cell>
          <cell r="S46">
            <v>20</v>
          </cell>
          <cell r="T46">
            <v>20</v>
          </cell>
          <cell r="U46">
            <v>20</v>
          </cell>
          <cell r="V46">
            <v>20</v>
          </cell>
          <cell r="W46">
            <v>20</v>
          </cell>
          <cell r="X46">
            <v>20</v>
          </cell>
          <cell r="Y46">
            <v>20</v>
          </cell>
          <cell r="Z46">
            <v>19.374774774774774</v>
          </cell>
          <cell r="AA46">
            <v>19.374774774774774</v>
          </cell>
          <cell r="AB46">
            <v>16.874774774774774</v>
          </cell>
          <cell r="AC46">
            <v>14.374774774774776</v>
          </cell>
          <cell r="AD46">
            <v>11.874774774774774</v>
          </cell>
          <cell r="AE46">
            <v>9.3747747747747763</v>
          </cell>
          <cell r="AF46">
            <v>9.3747747747747763</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row>
        <row r="47">
          <cell r="C47" t="str">
            <v xml:space="preserve">   ESAF</v>
          </cell>
          <cell r="G47" t="str">
            <v>--</v>
          </cell>
          <cell r="H47" t="str">
            <v xml:space="preserve">-- </v>
          </cell>
          <cell r="I47" t="str">
            <v xml:space="preserve">-- </v>
          </cell>
          <cell r="J47" t="str">
            <v xml:space="preserve">-- </v>
          </cell>
          <cell r="K47" t="str">
            <v xml:space="preserve">-- </v>
          </cell>
          <cell r="L47" t="str">
            <v xml:space="preserve">-- </v>
          </cell>
          <cell r="M47">
            <v>25</v>
          </cell>
          <cell r="N47">
            <v>25</v>
          </cell>
          <cell r="O47">
            <v>25</v>
          </cell>
          <cell r="P47">
            <v>50</v>
          </cell>
          <cell r="Q47">
            <v>50</v>
          </cell>
          <cell r="R47">
            <v>50</v>
          </cell>
          <cell r="S47">
            <v>75</v>
          </cell>
          <cell r="T47">
            <v>75</v>
          </cell>
          <cell r="U47">
            <v>100</v>
          </cell>
          <cell r="V47">
            <v>100</v>
          </cell>
          <cell r="W47">
            <v>100</v>
          </cell>
          <cell r="X47">
            <v>100</v>
          </cell>
          <cell r="Y47">
            <v>125</v>
          </cell>
          <cell r="Z47">
            <v>125</v>
          </cell>
          <cell r="AA47">
            <v>125</v>
          </cell>
          <cell r="AB47">
            <v>125</v>
          </cell>
          <cell r="AC47">
            <v>125</v>
          </cell>
          <cell r="AD47">
            <v>155</v>
          </cell>
          <cell r="AE47">
            <v>155</v>
          </cell>
          <cell r="AF47">
            <v>155</v>
          </cell>
          <cell r="AG47">
            <v>163.11304054054054</v>
          </cell>
          <cell r="AH47">
            <v>185.56520270270269</v>
          </cell>
          <cell r="AI47">
            <v>198.01736486486485</v>
          </cell>
          <cell r="AJ47">
            <v>197.35648648648646</v>
          </cell>
          <cell r="AK47">
            <v>166.35648648648649</v>
          </cell>
          <cell r="AL47">
            <v>133.73387837837839</v>
          </cell>
          <cell r="AM47">
            <v>104.62083783783784</v>
          </cell>
          <cell r="AN47">
            <v>79.017364864864874</v>
          </cell>
          <cell r="AO47">
            <v>53.546067567567576</v>
          </cell>
          <cell r="AP47">
            <v>34.074770270270278</v>
          </cell>
        </row>
        <row r="49">
          <cell r="C49" t="str">
            <v>Memorandum items</v>
          </cell>
        </row>
        <row r="50">
          <cell r="C50" t="str">
            <v>Quota (SDR millions)</v>
          </cell>
          <cell r="G50">
            <v>111</v>
          </cell>
          <cell r="H50">
            <v>111</v>
          </cell>
          <cell r="I50">
            <v>111</v>
          </cell>
          <cell r="J50">
            <v>111</v>
          </cell>
          <cell r="K50">
            <v>111</v>
          </cell>
          <cell r="L50">
            <v>111</v>
          </cell>
          <cell r="M50">
            <v>111</v>
          </cell>
          <cell r="N50">
            <v>111</v>
          </cell>
          <cell r="O50">
            <v>111</v>
          </cell>
          <cell r="P50">
            <v>111</v>
          </cell>
          <cell r="Q50">
            <v>111</v>
          </cell>
          <cell r="R50">
            <v>111</v>
          </cell>
          <cell r="S50">
            <v>111</v>
          </cell>
          <cell r="T50">
            <v>111</v>
          </cell>
          <cell r="U50">
            <v>111</v>
          </cell>
          <cell r="V50">
            <v>111</v>
          </cell>
          <cell r="W50">
            <v>111</v>
          </cell>
          <cell r="X50">
            <v>111</v>
          </cell>
          <cell r="Y50">
            <v>111</v>
          </cell>
          <cell r="Z50">
            <v>111</v>
          </cell>
          <cell r="AA50">
            <v>111</v>
          </cell>
          <cell r="AB50">
            <v>150.30000000000001</v>
          </cell>
          <cell r="AC50">
            <v>150.30000000000001</v>
          </cell>
          <cell r="AD50">
            <v>150.30000000000001</v>
          </cell>
          <cell r="AE50">
            <v>150.30000000000001</v>
          </cell>
          <cell r="AF50">
            <v>150.30000000000001</v>
          </cell>
          <cell r="AG50">
            <v>150.30000000000001</v>
          </cell>
          <cell r="AH50">
            <v>150.30000000000001</v>
          </cell>
          <cell r="AI50">
            <v>150.30000000000001</v>
          </cell>
          <cell r="AJ50">
            <v>150.30000000000001</v>
          </cell>
          <cell r="AK50">
            <v>150.30000000000001</v>
          </cell>
          <cell r="AL50">
            <v>150.30000000000001</v>
          </cell>
          <cell r="AM50">
            <v>150.30000000000001</v>
          </cell>
          <cell r="AN50">
            <v>150.30000000000001</v>
          </cell>
          <cell r="AO50">
            <v>150.30000000000001</v>
          </cell>
          <cell r="AP50">
            <v>150.30000000000001</v>
          </cell>
        </row>
        <row r="51">
          <cell r="C51" t="str">
            <v>SDR rate of charge</v>
          </cell>
          <cell r="D51">
            <v>0</v>
          </cell>
          <cell r="E51">
            <v>0</v>
          </cell>
          <cell r="F51">
            <v>0</v>
          </cell>
          <cell r="G51">
            <v>4.5</v>
          </cell>
          <cell r="H51">
            <v>5.8</v>
          </cell>
          <cell r="I51">
            <v>5.8</v>
          </cell>
          <cell r="J51">
            <v>5.8</v>
          </cell>
          <cell r="K51">
            <v>4.3</v>
          </cell>
          <cell r="L51">
            <v>4.3</v>
          </cell>
          <cell r="M51">
            <v>4.3</v>
          </cell>
          <cell r="N51">
            <v>4.3</v>
          </cell>
          <cell r="O51">
            <v>4.3</v>
          </cell>
          <cell r="P51">
            <v>4.3</v>
          </cell>
          <cell r="Q51">
            <v>4.3</v>
          </cell>
          <cell r="R51">
            <v>4.71</v>
          </cell>
          <cell r="S51">
            <v>4.71</v>
          </cell>
          <cell r="T51">
            <v>4.71</v>
          </cell>
          <cell r="U51">
            <v>4.71</v>
          </cell>
          <cell r="V51">
            <v>4.71</v>
          </cell>
          <cell r="W51">
            <v>4.71</v>
          </cell>
          <cell r="X51">
            <v>4.71</v>
          </cell>
          <cell r="Y51">
            <v>4.71</v>
          </cell>
          <cell r="Z51">
            <v>4.71</v>
          </cell>
          <cell r="AA51">
            <v>4.71</v>
          </cell>
          <cell r="AB51">
            <v>4.71</v>
          </cell>
          <cell r="AC51">
            <v>4.71</v>
          </cell>
          <cell r="AD51">
            <v>4.71</v>
          </cell>
          <cell r="AE51">
            <v>4.71</v>
          </cell>
          <cell r="AF51">
            <v>4.71</v>
          </cell>
          <cell r="AG51">
            <v>4.71</v>
          </cell>
          <cell r="AH51">
            <v>4.71</v>
          </cell>
          <cell r="AI51">
            <v>4.71</v>
          </cell>
          <cell r="AJ51">
            <v>4.71</v>
          </cell>
          <cell r="AK51">
            <v>4.71</v>
          </cell>
          <cell r="AL51">
            <v>4.71</v>
          </cell>
          <cell r="AM51">
            <v>4.71</v>
          </cell>
          <cell r="AN51">
            <v>4.71</v>
          </cell>
          <cell r="AO51">
            <v>4.71</v>
          </cell>
          <cell r="AP51">
            <v>4.71</v>
          </cell>
        </row>
        <row r="52">
          <cell r="C52" t="str">
            <v>US$ / SDR (p.a.)</v>
          </cell>
          <cell r="D52">
            <v>0</v>
          </cell>
          <cell r="E52">
            <v>0</v>
          </cell>
          <cell r="F52">
            <v>0</v>
          </cell>
          <cell r="G52">
            <v>1.4590000000000001</v>
          </cell>
          <cell r="H52">
            <v>1.49305</v>
          </cell>
          <cell r="I52">
            <v>1.5660099999999999</v>
          </cell>
          <cell r="J52">
            <v>1.51712</v>
          </cell>
          <cell r="K52">
            <v>1.4945999999999999</v>
          </cell>
          <cell r="L52">
            <v>1.4930000000000001</v>
          </cell>
          <cell r="M52">
            <v>1.4770000000000001</v>
          </cell>
          <cell r="N52">
            <v>1.4630000000000001</v>
          </cell>
          <cell r="O52">
            <v>1.4450000000000001</v>
          </cell>
          <cell r="P52">
            <v>1.423</v>
          </cell>
          <cell r="Q52">
            <v>1.423</v>
          </cell>
          <cell r="R52">
            <v>1.393</v>
          </cell>
          <cell r="S52">
            <v>1.3819999999999999</v>
          </cell>
          <cell r="T52">
            <v>1.363</v>
          </cell>
          <cell r="U52">
            <v>1.3660000000000001</v>
          </cell>
          <cell r="V52">
            <v>1.3759999999999999</v>
          </cell>
          <cell r="W52">
            <v>1.3620000000000001</v>
          </cell>
          <cell r="X52">
            <v>1.34</v>
          </cell>
          <cell r="Y52">
            <v>1.341</v>
          </cell>
          <cell r="Z52">
            <v>1.4</v>
          </cell>
          <cell r="AA52">
            <v>1.3560000000000001</v>
          </cell>
          <cell r="AB52">
            <v>1.3819999999999999</v>
          </cell>
          <cell r="AC52">
            <v>1.3480000000000001</v>
          </cell>
          <cell r="AD52">
            <v>1.36</v>
          </cell>
          <cell r="AE52">
            <v>1.379</v>
          </cell>
          <cell r="AF52">
            <v>1.367</v>
          </cell>
          <cell r="AG52">
            <v>1.353</v>
          </cell>
          <cell r="AH52">
            <v>1.357</v>
          </cell>
          <cell r="AI52">
            <v>1.365</v>
          </cell>
          <cell r="AJ52">
            <v>1.373</v>
          </cell>
          <cell r="AK52">
            <v>1.38</v>
          </cell>
          <cell r="AL52">
            <v>1.387</v>
          </cell>
          <cell r="AM52">
            <v>1.394035507246377</v>
          </cell>
          <cell r="AN52">
            <v>1.4011067018483516</v>
          </cell>
          <cell r="AO52">
            <v>1.4082137648287421</v>
          </cell>
          <cell r="AP52">
            <v>1.4153568781285981</v>
          </cell>
        </row>
        <row r="55">
          <cell r="C55" t="str">
            <v>Source: IMF's Treasurer's Department</v>
          </cell>
        </row>
      </sheetData>
      <sheetData sheetId="9" refreshError="1">
        <row r="13">
          <cell r="D13">
            <v>864.55</v>
          </cell>
          <cell r="G13">
            <v>28.1</v>
          </cell>
          <cell r="H13">
            <v>77.8</v>
          </cell>
          <cell r="I13">
            <v>0</v>
          </cell>
          <cell r="J13">
            <v>0</v>
          </cell>
          <cell r="K13">
            <v>0</v>
          </cell>
          <cell r="L13">
            <v>77.8</v>
          </cell>
          <cell r="M13">
            <v>64.8</v>
          </cell>
          <cell r="N13">
            <v>26</v>
          </cell>
          <cell r="O13">
            <v>0</v>
          </cell>
          <cell r="P13">
            <v>0</v>
          </cell>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cell r="AL13">
            <v>30</v>
          </cell>
          <cell r="AM13">
            <v>0</v>
          </cell>
          <cell r="AN13">
            <v>0</v>
          </cell>
          <cell r="AO13">
            <v>0</v>
          </cell>
          <cell r="AP13">
            <v>0</v>
          </cell>
          <cell r="AQ13">
            <v>0</v>
          </cell>
        </row>
        <row r="14">
          <cell r="D14">
            <v>864.55</v>
          </cell>
          <cell r="G14">
            <v>28.1</v>
          </cell>
          <cell r="H14">
            <v>77.8</v>
          </cell>
          <cell r="I14">
            <v>0</v>
          </cell>
          <cell r="J14">
            <v>0</v>
          </cell>
          <cell r="K14">
            <v>0</v>
          </cell>
          <cell r="L14">
            <v>77.8</v>
          </cell>
          <cell r="M14">
            <v>64.8</v>
          </cell>
          <cell r="N14">
            <v>26</v>
          </cell>
          <cell r="O14">
            <v>0</v>
          </cell>
          <cell r="P14">
            <v>0</v>
          </cell>
          <cell r="Q14">
            <v>90.8</v>
          </cell>
          <cell r="R14">
            <v>14.7</v>
          </cell>
          <cell r="S14">
            <v>53.599999999999994</v>
          </cell>
          <cell r="T14">
            <v>85.9</v>
          </cell>
          <cell r="U14">
            <v>20</v>
          </cell>
          <cell r="V14">
            <v>174.2</v>
          </cell>
          <cell r="W14">
            <v>4.45</v>
          </cell>
          <cell r="X14">
            <v>0</v>
          </cell>
          <cell r="Y14">
            <v>2.2999999999999998</v>
          </cell>
          <cell r="Z14">
            <v>19.399999999999999</v>
          </cell>
          <cell r="AA14">
            <v>26.150000000000002</v>
          </cell>
          <cell r="AB14">
            <v>0</v>
          </cell>
          <cell r="AC14">
            <v>94.9</v>
          </cell>
          <cell r="AD14">
            <v>0</v>
          </cell>
          <cell r="AE14">
            <v>0</v>
          </cell>
          <cell r="AF14">
            <v>114.9</v>
          </cell>
          <cell r="AG14">
            <v>112.6</v>
          </cell>
          <cell r="AH14">
            <v>70</v>
          </cell>
          <cell r="AI14">
            <v>60</v>
          </cell>
          <cell r="AJ14">
            <v>40</v>
          </cell>
          <cell r="AK14">
            <v>40</v>
          </cell>
          <cell r="AL14">
            <v>30</v>
          </cell>
          <cell r="AM14">
            <v>0</v>
          </cell>
          <cell r="AN14">
            <v>0</v>
          </cell>
          <cell r="AO14">
            <v>0</v>
          </cell>
          <cell r="AP14">
            <v>0</v>
          </cell>
          <cell r="AQ14">
            <v>0</v>
          </cell>
        </row>
        <row r="15">
          <cell r="D15">
            <v>10.1</v>
          </cell>
          <cell r="G15">
            <v>10.1</v>
          </cell>
        </row>
        <row r="16">
          <cell r="D16">
            <v>18</v>
          </cell>
          <cell r="G16">
            <v>18</v>
          </cell>
        </row>
        <row r="17">
          <cell r="D17">
            <v>77.8</v>
          </cell>
          <cell r="H17">
            <v>77.8</v>
          </cell>
          <cell r="L17">
            <v>77.8</v>
          </cell>
        </row>
        <row r="18">
          <cell r="D18">
            <v>14</v>
          </cell>
          <cell r="N18">
            <v>14</v>
          </cell>
          <cell r="Q18">
            <v>14</v>
          </cell>
        </row>
        <row r="19">
          <cell r="D19">
            <v>4.8</v>
          </cell>
          <cell r="M19">
            <v>4.8</v>
          </cell>
          <cell r="Q19">
            <v>4.8</v>
          </cell>
        </row>
        <row r="20">
          <cell r="D20">
            <v>60</v>
          </cell>
          <cell r="M20">
            <v>60</v>
          </cell>
          <cell r="Q20">
            <v>60</v>
          </cell>
        </row>
        <row r="21">
          <cell r="D21">
            <v>12</v>
          </cell>
          <cell r="N21">
            <v>12</v>
          </cell>
          <cell r="Q21">
            <v>12</v>
          </cell>
        </row>
        <row r="22">
          <cell r="D22">
            <v>1.3</v>
          </cell>
          <cell r="S22">
            <v>1.3</v>
          </cell>
          <cell r="V22">
            <v>1.3</v>
          </cell>
        </row>
        <row r="23">
          <cell r="D23">
            <v>20</v>
          </cell>
          <cell r="U23">
            <v>20</v>
          </cell>
          <cell r="V23">
            <v>20</v>
          </cell>
        </row>
        <row r="24">
          <cell r="D24">
            <v>52.3</v>
          </cell>
          <cell r="S24">
            <v>52.3</v>
          </cell>
          <cell r="V24">
            <v>52.3</v>
          </cell>
        </row>
        <row r="25">
          <cell r="D25">
            <v>14.7</v>
          </cell>
          <cell r="R25">
            <v>14.7</v>
          </cell>
          <cell r="V25">
            <v>14.7</v>
          </cell>
        </row>
        <row r="26">
          <cell r="D26">
            <v>20.9</v>
          </cell>
          <cell r="T26">
            <v>20.9</v>
          </cell>
          <cell r="V26">
            <v>20.9</v>
          </cell>
        </row>
        <row r="27">
          <cell r="D27">
            <v>60</v>
          </cell>
          <cell r="T27">
            <v>60</v>
          </cell>
          <cell r="V27">
            <v>60</v>
          </cell>
        </row>
        <row r="28">
          <cell r="D28">
            <v>5</v>
          </cell>
          <cell r="T28">
            <v>5</v>
          </cell>
          <cell r="V28">
            <v>5</v>
          </cell>
        </row>
        <row r="29">
          <cell r="D29">
            <v>4.4000000000000004</v>
          </cell>
          <cell r="Z29">
            <v>4.4000000000000004</v>
          </cell>
          <cell r="AA29">
            <v>4.4000000000000004</v>
          </cell>
        </row>
        <row r="30">
          <cell r="D30">
            <v>4.45</v>
          </cell>
          <cell r="W30">
            <v>4.45</v>
          </cell>
          <cell r="AA30">
            <v>4.45</v>
          </cell>
        </row>
        <row r="31">
          <cell r="D31">
            <v>15</v>
          </cell>
          <cell r="Z31">
            <v>15</v>
          </cell>
          <cell r="AA31">
            <v>15</v>
          </cell>
        </row>
        <row r="32">
          <cell r="D32">
            <v>2.2999999999999998</v>
          </cell>
          <cell r="Y32">
            <v>2.2999999999999998</v>
          </cell>
          <cell r="AA32">
            <v>2.2999999999999998</v>
          </cell>
        </row>
        <row r="33">
          <cell r="D33">
            <v>60</v>
          </cell>
          <cell r="AC33">
            <v>40</v>
          </cell>
          <cell r="AF33">
            <v>60</v>
          </cell>
        </row>
        <row r="34">
          <cell r="D34">
            <v>25</v>
          </cell>
          <cell r="AC34">
            <v>25</v>
          </cell>
          <cell r="AF34">
            <v>25</v>
          </cell>
        </row>
        <row r="35">
          <cell r="D35">
            <v>13.4</v>
          </cell>
          <cell r="AC35">
            <v>13.4</v>
          </cell>
          <cell r="AF35">
            <v>13.4</v>
          </cell>
        </row>
        <row r="36">
          <cell r="D36">
            <v>16.5</v>
          </cell>
          <cell r="AC36">
            <v>16.5</v>
          </cell>
          <cell r="AF36">
            <v>16.5</v>
          </cell>
        </row>
        <row r="37">
          <cell r="D37">
            <v>25</v>
          </cell>
          <cell r="AD37" t="str">
            <v/>
          </cell>
          <cell r="AF37" t="str">
            <v/>
          </cell>
          <cell r="AG37">
            <v>25</v>
          </cell>
        </row>
        <row r="38">
          <cell r="D38">
            <v>15</v>
          </cell>
          <cell r="AE38" t="str">
            <v/>
          </cell>
          <cell r="AF38" t="str">
            <v/>
          </cell>
          <cell r="AG38">
            <v>15</v>
          </cell>
        </row>
        <row r="39">
          <cell r="D39">
            <v>40</v>
          </cell>
          <cell r="AG39">
            <v>40</v>
          </cell>
        </row>
        <row r="40">
          <cell r="D40">
            <v>25</v>
          </cell>
          <cell r="AG40">
            <v>25</v>
          </cell>
          <cell r="AH40" t="str">
            <v/>
          </cell>
        </row>
        <row r="41">
          <cell r="D41">
            <v>7.6</v>
          </cell>
          <cell r="AG41">
            <v>7.6</v>
          </cell>
          <cell r="AI41" t="str">
            <v/>
          </cell>
        </row>
        <row r="42">
          <cell r="D42">
            <v>15</v>
          </cell>
          <cell r="AG42" t="str">
            <v/>
          </cell>
          <cell r="AH42">
            <v>15</v>
          </cell>
        </row>
        <row r="43">
          <cell r="D43">
            <v>15</v>
          </cell>
          <cell r="AG43" t="str">
            <v/>
          </cell>
          <cell r="AH43">
            <v>15</v>
          </cell>
        </row>
        <row r="44">
          <cell r="D44">
            <v>40</v>
          </cell>
          <cell r="AH44">
            <v>40</v>
          </cell>
        </row>
        <row r="45">
          <cell r="D45">
            <v>25</v>
          </cell>
          <cell r="AG45">
            <v>0</v>
          </cell>
          <cell r="AI45">
            <v>25</v>
          </cell>
        </row>
        <row r="46">
          <cell r="D46">
            <v>10</v>
          </cell>
          <cell r="AI46">
            <v>10</v>
          </cell>
        </row>
        <row r="47">
          <cell r="D47">
            <v>10</v>
          </cell>
          <cell r="AI47">
            <v>10</v>
          </cell>
        </row>
        <row r="48">
          <cell r="D48">
            <v>15</v>
          </cell>
          <cell r="AI48">
            <v>15</v>
          </cell>
        </row>
        <row r="49">
          <cell r="D49">
            <v>10</v>
          </cell>
          <cell r="AG49" t="str">
            <v/>
          </cell>
          <cell r="AJ49">
            <v>10</v>
          </cell>
        </row>
        <row r="50">
          <cell r="D50">
            <v>20</v>
          </cell>
          <cell r="AJ50">
            <v>20</v>
          </cell>
        </row>
        <row r="51">
          <cell r="D51">
            <v>10</v>
          </cell>
          <cell r="AJ51">
            <v>10</v>
          </cell>
        </row>
        <row r="52">
          <cell r="D52">
            <v>20</v>
          </cell>
          <cell r="AJ52">
            <v>0</v>
          </cell>
          <cell r="AK52">
            <v>20</v>
          </cell>
        </row>
        <row r="53">
          <cell r="D53">
            <v>20</v>
          </cell>
          <cell r="AK53">
            <v>20</v>
          </cell>
        </row>
        <row r="54">
          <cell r="D54">
            <v>30</v>
          </cell>
          <cell r="AK54">
            <v>0</v>
          </cell>
          <cell r="AL54">
            <v>30</v>
          </cell>
        </row>
        <row r="56">
          <cell r="D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D57">
            <v>0</v>
          </cell>
          <cell r="AI57">
            <v>0</v>
          </cell>
        </row>
        <row r="58">
          <cell r="D58">
            <v>0</v>
          </cell>
          <cell r="AJ58">
            <v>0</v>
          </cell>
        </row>
        <row r="59">
          <cell r="D59">
            <v>0</v>
          </cell>
          <cell r="AK59">
            <v>0</v>
          </cell>
        </row>
        <row r="61">
          <cell r="D61">
            <v>865.69700000000012</v>
          </cell>
          <cell r="G61">
            <v>0.97</v>
          </cell>
          <cell r="H61">
            <v>0.7</v>
          </cell>
          <cell r="I61">
            <v>31.110000000000003</v>
          </cell>
          <cell r="J61">
            <v>11.51</v>
          </cell>
          <cell r="K61">
            <v>41.669999999999995</v>
          </cell>
          <cell r="L61">
            <v>84.990000000000009</v>
          </cell>
          <cell r="M61">
            <v>4.01</v>
          </cell>
          <cell r="N61">
            <v>33.65</v>
          </cell>
          <cell r="O61">
            <v>4.25</v>
          </cell>
          <cell r="P61">
            <v>34.870000000000005</v>
          </cell>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cell r="AL61">
            <v>46.1</v>
          </cell>
          <cell r="AM61">
            <v>30</v>
          </cell>
          <cell r="AN61">
            <v>24.5</v>
          </cell>
          <cell r="AO61">
            <v>17</v>
          </cell>
          <cell r="AP61">
            <v>11</v>
          </cell>
          <cell r="AQ61">
            <v>5</v>
          </cell>
        </row>
        <row r="62">
          <cell r="D62">
            <v>865.69700000000012</v>
          </cell>
          <cell r="G62">
            <v>0.97</v>
          </cell>
          <cell r="H62">
            <v>0.7</v>
          </cell>
          <cell r="I62">
            <v>31.110000000000003</v>
          </cell>
          <cell r="J62">
            <v>11.51</v>
          </cell>
          <cell r="K62">
            <v>41.669999999999995</v>
          </cell>
          <cell r="L62">
            <v>84.990000000000009</v>
          </cell>
          <cell r="M62">
            <v>4.01</v>
          </cell>
          <cell r="N62">
            <v>33.65</v>
          </cell>
          <cell r="O62">
            <v>4.25</v>
          </cell>
          <cell r="P62">
            <v>34.870000000000005</v>
          </cell>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cell r="AL62">
            <v>46.1</v>
          </cell>
          <cell r="AM62">
            <v>30</v>
          </cell>
          <cell r="AN62">
            <v>24.5</v>
          </cell>
          <cell r="AO62">
            <v>17</v>
          </cell>
          <cell r="AP62">
            <v>11</v>
          </cell>
          <cell r="AQ62">
            <v>5</v>
          </cell>
        </row>
        <row r="63">
          <cell r="D63">
            <v>0.59999999999999964</v>
          </cell>
          <cell r="G63">
            <v>0.97</v>
          </cell>
          <cell r="H63">
            <v>0.2</v>
          </cell>
          <cell r="I63">
            <v>1.44</v>
          </cell>
          <cell r="J63">
            <v>1.5</v>
          </cell>
          <cell r="K63">
            <v>1.2</v>
          </cell>
          <cell r="L63">
            <v>4.34</v>
          </cell>
          <cell r="M63">
            <v>0.75</v>
          </cell>
          <cell r="N63">
            <v>0.8</v>
          </cell>
          <cell r="O63">
            <v>1</v>
          </cell>
          <cell r="P63">
            <v>1.0100000000000002</v>
          </cell>
          <cell r="Q63">
            <v>3.56</v>
          </cell>
          <cell r="R63">
            <v>0.57999999999999996</v>
          </cell>
          <cell r="S63">
            <v>0.64</v>
          </cell>
          <cell r="T63">
            <v>0.31</v>
          </cell>
          <cell r="U63">
            <v>0.22</v>
          </cell>
          <cell r="V63">
            <v>1.75</v>
          </cell>
          <cell r="W63">
            <v>0.08</v>
          </cell>
          <cell r="X63">
            <v>0</v>
          </cell>
          <cell r="Y63">
            <v>0</v>
          </cell>
          <cell r="Z63">
            <v>0</v>
          </cell>
          <cell r="AA63">
            <v>0.08</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row>
        <row r="64">
          <cell r="D64">
            <v>0.10299999999999798</v>
          </cell>
          <cell r="G64">
            <v>0</v>
          </cell>
          <cell r="H64">
            <v>0.5</v>
          </cell>
          <cell r="I64">
            <v>1</v>
          </cell>
          <cell r="J64">
            <v>2.61</v>
          </cell>
          <cell r="K64">
            <v>1.2</v>
          </cell>
          <cell r="L64">
            <v>5.31</v>
          </cell>
          <cell r="M64">
            <v>1.2</v>
          </cell>
          <cell r="N64">
            <v>1.6</v>
          </cell>
          <cell r="O64">
            <v>2</v>
          </cell>
          <cell r="P64">
            <v>2</v>
          </cell>
          <cell r="Q64">
            <v>6.8</v>
          </cell>
          <cell r="R64">
            <v>2.63</v>
          </cell>
          <cell r="S64">
            <v>0.47</v>
          </cell>
          <cell r="T64">
            <v>0.46</v>
          </cell>
          <cell r="U64">
            <v>0.09</v>
          </cell>
          <cell r="V64">
            <v>3.6499999999999995</v>
          </cell>
          <cell r="W64">
            <v>0.09</v>
          </cell>
          <cell r="X64">
            <v>0.54</v>
          </cell>
          <cell r="Y64">
            <v>0</v>
          </cell>
          <cell r="Z64">
            <v>0</v>
          </cell>
          <cell r="AA64">
            <v>0.63</v>
          </cell>
          <cell r="AB64">
            <v>0.56000000000000005</v>
          </cell>
          <cell r="AC64">
            <v>0.33</v>
          </cell>
          <cell r="AD64">
            <v>0.51</v>
          </cell>
          <cell r="AE64">
            <v>0.05</v>
          </cell>
          <cell r="AF64">
            <v>1.4500000000000002</v>
          </cell>
          <cell r="AG64">
            <v>0.26300000000000001</v>
          </cell>
          <cell r="AH64">
            <v>0</v>
          </cell>
          <cell r="AI64">
            <v>0</v>
          </cell>
          <cell r="AJ64">
            <v>0</v>
          </cell>
          <cell r="AK64">
            <v>0</v>
          </cell>
          <cell r="AL64">
            <v>0</v>
          </cell>
          <cell r="AM64">
            <v>0</v>
          </cell>
          <cell r="AN64">
            <v>0</v>
          </cell>
          <cell r="AO64">
            <v>0</v>
          </cell>
          <cell r="AP64">
            <v>0</v>
          </cell>
          <cell r="AQ64">
            <v>0</v>
          </cell>
        </row>
        <row r="65">
          <cell r="D65">
            <v>-0.35999999999998522</v>
          </cell>
          <cell r="G65">
            <v>0</v>
          </cell>
          <cell r="H65">
            <v>0</v>
          </cell>
          <cell r="I65">
            <v>28.67</v>
          </cell>
          <cell r="J65">
            <v>7.4</v>
          </cell>
          <cell r="K65">
            <v>39.269999999999996</v>
          </cell>
          <cell r="L65">
            <v>75.34</v>
          </cell>
          <cell r="M65">
            <v>2.06</v>
          </cell>
          <cell r="N65">
            <v>0</v>
          </cell>
          <cell r="O65">
            <v>0</v>
          </cell>
          <cell r="P65">
            <v>0</v>
          </cell>
          <cell r="Q65">
            <v>2.06</v>
          </cell>
          <cell r="R65">
            <v>0</v>
          </cell>
          <cell r="S65">
            <v>0</v>
          </cell>
          <cell r="T65">
            <v>0</v>
          </cell>
          <cell r="U65">
            <v>0</v>
          </cell>
          <cell r="V65">
            <v>0</v>
          </cell>
          <cell r="W65">
            <v>0</v>
          </cell>
          <cell r="X65">
            <v>0</v>
          </cell>
          <cell r="Y65">
            <v>0</v>
          </cell>
          <cell r="Z65">
            <v>0</v>
          </cell>
          <cell r="AA65">
            <v>0</v>
          </cell>
          <cell r="AB65">
            <v>0</v>
          </cell>
          <cell r="AC65">
            <v>0</v>
          </cell>
          <cell r="AD65">
            <v>0</v>
          </cell>
          <cell r="AE65">
            <v>0.04</v>
          </cell>
          <cell r="AF65">
            <v>0.04</v>
          </cell>
          <cell r="AG65">
            <v>0</v>
          </cell>
          <cell r="AH65">
            <v>0</v>
          </cell>
          <cell r="AI65">
            <v>0</v>
          </cell>
          <cell r="AJ65">
            <v>0</v>
          </cell>
          <cell r="AK65">
            <v>0</v>
          </cell>
          <cell r="AL65">
            <v>0</v>
          </cell>
          <cell r="AM65">
            <v>0</v>
          </cell>
          <cell r="AN65">
            <v>0</v>
          </cell>
          <cell r="AO65">
            <v>0</v>
          </cell>
          <cell r="AP65">
            <v>0</v>
          </cell>
          <cell r="AQ65">
            <v>0</v>
          </cell>
        </row>
        <row r="66">
          <cell r="D66">
            <v>-0.35000000000000142</v>
          </cell>
          <cell r="G66">
            <v>0</v>
          </cell>
          <cell r="H66">
            <v>0</v>
          </cell>
          <cell r="I66">
            <v>0</v>
          </cell>
          <cell r="J66">
            <v>0</v>
          </cell>
          <cell r="K66">
            <v>0</v>
          </cell>
          <cell r="L66">
            <v>0</v>
          </cell>
          <cell r="M66">
            <v>0</v>
          </cell>
          <cell r="N66">
            <v>0</v>
          </cell>
          <cell r="O66">
            <v>0</v>
          </cell>
          <cell r="P66">
            <v>0.56999999999999995</v>
          </cell>
          <cell r="Q66">
            <v>0.56999999999999995</v>
          </cell>
          <cell r="R66">
            <v>0</v>
          </cell>
          <cell r="S66">
            <v>0.43</v>
          </cell>
          <cell r="T66">
            <v>0.34</v>
          </cell>
          <cell r="U66">
            <v>0.59</v>
          </cell>
          <cell r="V66">
            <v>1.3599999999999999</v>
          </cell>
          <cell r="W66">
            <v>0.28000000000000003</v>
          </cell>
          <cell r="X66">
            <v>0.26</v>
          </cell>
          <cell r="Y66">
            <v>0.28999999999999998</v>
          </cell>
          <cell r="Z66">
            <v>0.38</v>
          </cell>
          <cell r="AA66">
            <v>1.21</v>
          </cell>
          <cell r="AB66">
            <v>0.6</v>
          </cell>
          <cell r="AC66">
            <v>1</v>
          </cell>
          <cell r="AD66">
            <v>0.25</v>
          </cell>
          <cell r="AE66">
            <v>0.76</v>
          </cell>
          <cell r="AF66">
            <v>2.6100000000000003</v>
          </cell>
          <cell r="AG66">
            <v>2.7</v>
          </cell>
          <cell r="AH66">
            <v>2.7</v>
          </cell>
          <cell r="AI66">
            <v>2.5</v>
          </cell>
          <cell r="AJ66">
            <v>0</v>
          </cell>
          <cell r="AK66">
            <v>0</v>
          </cell>
          <cell r="AL66">
            <v>0</v>
          </cell>
          <cell r="AM66">
            <v>0</v>
          </cell>
          <cell r="AN66">
            <v>0</v>
          </cell>
          <cell r="AO66">
            <v>0</v>
          </cell>
          <cell r="AP66">
            <v>0</v>
          </cell>
          <cell r="AQ66">
            <v>0</v>
          </cell>
        </row>
        <row r="67">
          <cell r="D67">
            <v>-0.25399999999999867</v>
          </cell>
          <cell r="G67">
            <v>0</v>
          </cell>
          <cell r="H67">
            <v>0</v>
          </cell>
          <cell r="I67">
            <v>0</v>
          </cell>
          <cell r="J67">
            <v>0</v>
          </cell>
          <cell r="K67">
            <v>0</v>
          </cell>
          <cell r="L67">
            <v>0</v>
          </cell>
          <cell r="M67">
            <v>0</v>
          </cell>
          <cell r="N67">
            <v>0</v>
          </cell>
          <cell r="O67">
            <v>0</v>
          </cell>
          <cell r="P67">
            <v>0.59</v>
          </cell>
          <cell r="Q67">
            <v>0.59</v>
          </cell>
          <cell r="R67">
            <v>0.12</v>
          </cell>
          <cell r="S67">
            <v>0.38</v>
          </cell>
          <cell r="T67">
            <v>0.48</v>
          </cell>
          <cell r="U67">
            <v>0.45</v>
          </cell>
          <cell r="V67">
            <v>1.43</v>
          </cell>
          <cell r="W67">
            <v>0.52</v>
          </cell>
          <cell r="X67">
            <v>0.66</v>
          </cell>
          <cell r="Y67">
            <v>1.04</v>
          </cell>
          <cell r="Z67">
            <v>0.22</v>
          </cell>
          <cell r="AA67">
            <v>2.4400000000000004</v>
          </cell>
          <cell r="AB67">
            <v>0.04</v>
          </cell>
          <cell r="AC67">
            <v>4.5999999999999999E-2</v>
          </cell>
          <cell r="AD67">
            <v>0</v>
          </cell>
          <cell r="AE67">
            <v>0</v>
          </cell>
          <cell r="AF67">
            <v>8.5999999999999993E-2</v>
          </cell>
          <cell r="AG67">
            <v>0</v>
          </cell>
          <cell r="AH67">
            <v>0</v>
          </cell>
          <cell r="AI67">
            <v>0</v>
          </cell>
          <cell r="AJ67">
            <v>0</v>
          </cell>
          <cell r="AK67">
            <v>0</v>
          </cell>
          <cell r="AL67">
            <v>0</v>
          </cell>
          <cell r="AM67">
            <v>0</v>
          </cell>
          <cell r="AN67">
            <v>0</v>
          </cell>
          <cell r="AO67">
            <v>0</v>
          </cell>
          <cell r="AP67">
            <v>0</v>
          </cell>
          <cell r="AQ67">
            <v>0</v>
          </cell>
        </row>
        <row r="68">
          <cell r="D68" t="str">
            <v>ok</v>
          </cell>
          <cell r="G68">
            <v>0</v>
          </cell>
          <cell r="H68">
            <v>0</v>
          </cell>
          <cell r="I68">
            <v>0</v>
          </cell>
          <cell r="J68">
            <v>0</v>
          </cell>
          <cell r="K68">
            <v>0</v>
          </cell>
          <cell r="L68">
            <v>0</v>
          </cell>
          <cell r="M68">
            <v>0</v>
          </cell>
          <cell r="N68">
            <v>30</v>
          </cell>
          <cell r="O68">
            <v>0</v>
          </cell>
          <cell r="P68">
            <v>30</v>
          </cell>
          <cell r="Q68">
            <v>60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row>
        <row r="69">
          <cell r="D69">
            <v>-0.80000000000000071</v>
          </cell>
          <cell r="G69">
            <v>0</v>
          </cell>
          <cell r="H69">
            <v>0</v>
          </cell>
          <cell r="I69">
            <v>0</v>
          </cell>
          <cell r="J69">
            <v>0</v>
          </cell>
          <cell r="K69">
            <v>0</v>
          </cell>
          <cell r="L69">
            <v>0</v>
          </cell>
          <cell r="M69">
            <v>0</v>
          </cell>
          <cell r="N69">
            <v>1.25</v>
          </cell>
          <cell r="O69">
            <v>1.25</v>
          </cell>
          <cell r="P69">
            <v>0.7</v>
          </cell>
          <cell r="Q69">
            <v>3.2</v>
          </cell>
          <cell r="R69">
            <v>1</v>
          </cell>
          <cell r="S69">
            <v>0.69</v>
          </cell>
          <cell r="T69">
            <v>0.62</v>
          </cell>
          <cell r="U69">
            <v>0.89</v>
          </cell>
          <cell r="V69">
            <v>3.2</v>
          </cell>
          <cell r="W69">
            <v>1.1599999999999999</v>
          </cell>
          <cell r="X69">
            <v>2.11</v>
          </cell>
          <cell r="Y69">
            <v>1.31</v>
          </cell>
          <cell r="Z69">
            <v>0.13</v>
          </cell>
          <cell r="AA69">
            <v>4.71</v>
          </cell>
          <cell r="AB69">
            <v>0</v>
          </cell>
          <cell r="AC69">
            <v>0</v>
          </cell>
          <cell r="AD69">
            <v>0.05</v>
          </cell>
          <cell r="AE69">
            <v>0.04</v>
          </cell>
          <cell r="AF69">
            <v>0.09</v>
          </cell>
          <cell r="AG69">
            <v>0</v>
          </cell>
          <cell r="AH69">
            <v>0</v>
          </cell>
          <cell r="AI69">
            <v>0</v>
          </cell>
          <cell r="AJ69">
            <v>0</v>
          </cell>
          <cell r="AK69">
            <v>0</v>
          </cell>
          <cell r="AL69">
            <v>0</v>
          </cell>
          <cell r="AM69">
            <v>0</v>
          </cell>
          <cell r="AN69">
            <v>0</v>
          </cell>
          <cell r="AO69">
            <v>0</v>
          </cell>
          <cell r="AP69">
            <v>0</v>
          </cell>
          <cell r="AQ69">
            <v>0</v>
          </cell>
        </row>
        <row r="70">
          <cell r="D70" t="str">
            <v>ok</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0.19</v>
          </cell>
          <cell r="V70">
            <v>0.19</v>
          </cell>
          <cell r="W70">
            <v>0</v>
          </cell>
          <cell r="X70">
            <v>0.14000000000000001</v>
          </cell>
          <cell r="Y70">
            <v>0.18</v>
          </cell>
          <cell r="Z70">
            <v>0.27</v>
          </cell>
          <cell r="AA70">
            <v>0.59000000000000008</v>
          </cell>
          <cell r="AB70">
            <v>0</v>
          </cell>
          <cell r="AC70">
            <v>0.02</v>
          </cell>
          <cell r="AD70">
            <v>0.02</v>
          </cell>
          <cell r="AE70">
            <v>0.37</v>
          </cell>
          <cell r="AF70">
            <v>0.41</v>
          </cell>
          <cell r="AG70">
            <v>0.17</v>
          </cell>
          <cell r="AH70">
            <v>0</v>
          </cell>
          <cell r="AI70">
            <v>0</v>
          </cell>
          <cell r="AJ70">
            <v>0</v>
          </cell>
          <cell r="AK70">
            <v>0</v>
          </cell>
          <cell r="AL70">
            <v>0</v>
          </cell>
          <cell r="AM70">
            <v>0</v>
          </cell>
          <cell r="AN70">
            <v>0</v>
          </cell>
          <cell r="AO70">
            <v>0</v>
          </cell>
          <cell r="AP70">
            <v>0</v>
          </cell>
          <cell r="AQ70">
            <v>0</v>
          </cell>
        </row>
        <row r="71">
          <cell r="D71">
            <v>0.60000000000000142</v>
          </cell>
          <cell r="G71">
            <v>0</v>
          </cell>
          <cell r="H71">
            <v>0</v>
          </cell>
          <cell r="I71">
            <v>0</v>
          </cell>
          <cell r="J71">
            <v>0</v>
          </cell>
          <cell r="K71">
            <v>0</v>
          </cell>
          <cell r="L71">
            <v>0</v>
          </cell>
          <cell r="M71">
            <v>0</v>
          </cell>
          <cell r="N71">
            <v>0</v>
          </cell>
          <cell r="O71">
            <v>0</v>
          </cell>
          <cell r="P71">
            <v>0</v>
          </cell>
          <cell r="Q71">
            <v>0</v>
          </cell>
          <cell r="R71">
            <v>0</v>
          </cell>
          <cell r="S71">
            <v>0</v>
          </cell>
          <cell r="T71">
            <v>0.09</v>
          </cell>
          <cell r="U71">
            <v>7.0000000000000007E-2</v>
          </cell>
          <cell r="V71">
            <v>0.16</v>
          </cell>
          <cell r="W71">
            <v>0</v>
          </cell>
          <cell r="X71">
            <v>0.64</v>
          </cell>
          <cell r="Y71">
            <v>0.35</v>
          </cell>
          <cell r="Z71">
            <v>1.1000000000000001</v>
          </cell>
          <cell r="AA71">
            <v>2.09</v>
          </cell>
          <cell r="AB71">
            <v>0.43</v>
          </cell>
          <cell r="AC71">
            <v>0.36</v>
          </cell>
          <cell r="AD71">
            <v>1.79</v>
          </cell>
          <cell r="AE71">
            <v>0.83</v>
          </cell>
          <cell r="AF71">
            <v>3.41</v>
          </cell>
          <cell r="AG71">
            <v>4.57</v>
          </cell>
          <cell r="AH71">
            <v>3.88</v>
          </cell>
          <cell r="AI71">
            <v>3.66</v>
          </cell>
          <cell r="AJ71">
            <v>2.83</v>
          </cell>
          <cell r="AK71">
            <v>0</v>
          </cell>
          <cell r="AL71">
            <v>0</v>
          </cell>
          <cell r="AM71">
            <v>0</v>
          </cell>
          <cell r="AN71">
            <v>0</v>
          </cell>
          <cell r="AO71">
            <v>0</v>
          </cell>
          <cell r="AP71">
            <v>0</v>
          </cell>
          <cell r="AQ71">
            <v>0</v>
          </cell>
        </row>
        <row r="72">
          <cell r="D72" t="str">
            <v>ok</v>
          </cell>
          <cell r="G72">
            <v>0</v>
          </cell>
          <cell r="H72">
            <v>0</v>
          </cell>
          <cell r="I72">
            <v>0</v>
          </cell>
          <cell r="J72">
            <v>0</v>
          </cell>
          <cell r="K72">
            <v>0</v>
          </cell>
          <cell r="L72">
            <v>0</v>
          </cell>
          <cell r="M72">
            <v>0</v>
          </cell>
          <cell r="N72">
            <v>0</v>
          </cell>
          <cell r="O72">
            <v>0</v>
          </cell>
          <cell r="P72">
            <v>0</v>
          </cell>
          <cell r="Q72">
            <v>0</v>
          </cell>
          <cell r="R72">
            <v>0</v>
          </cell>
          <cell r="S72">
            <v>0</v>
          </cell>
          <cell r="T72">
            <v>10</v>
          </cell>
          <cell r="U72">
            <v>7.0000000000000007E-2</v>
          </cell>
          <cell r="V72">
            <v>10.07</v>
          </cell>
          <cell r="W72">
            <v>4.0999999999999996</v>
          </cell>
          <cell r="X72">
            <v>3.4</v>
          </cell>
          <cell r="Y72">
            <v>3.5</v>
          </cell>
          <cell r="Z72">
            <v>21.7</v>
          </cell>
          <cell r="AA72">
            <v>32.700000000000003</v>
          </cell>
          <cell r="AB72">
            <v>4.47</v>
          </cell>
          <cell r="AC72">
            <v>2.19</v>
          </cell>
          <cell r="AD72">
            <v>0</v>
          </cell>
          <cell r="AE72">
            <v>0.05</v>
          </cell>
          <cell r="AF72">
            <v>6.71</v>
          </cell>
          <cell r="AG72">
            <v>2.7250000000000001</v>
          </cell>
          <cell r="AH72">
            <v>0</v>
          </cell>
          <cell r="AI72">
            <v>0</v>
          </cell>
          <cell r="AJ72">
            <v>0</v>
          </cell>
          <cell r="AK72">
            <v>0</v>
          </cell>
          <cell r="AL72">
            <v>0</v>
          </cell>
          <cell r="AM72">
            <v>0</v>
          </cell>
          <cell r="AN72">
            <v>0</v>
          </cell>
          <cell r="AO72">
            <v>0</v>
          </cell>
          <cell r="AP72">
            <v>0</v>
          </cell>
          <cell r="AQ72">
            <v>0</v>
          </cell>
        </row>
        <row r="73">
          <cell r="D73">
            <v>-0.69999999999999751</v>
          </cell>
          <cell r="G73">
            <v>0</v>
          </cell>
          <cell r="H73">
            <v>0</v>
          </cell>
          <cell r="I73">
            <v>0</v>
          </cell>
          <cell r="J73">
            <v>0</v>
          </cell>
          <cell r="K73">
            <v>0</v>
          </cell>
          <cell r="L73">
            <v>0</v>
          </cell>
          <cell r="M73">
            <v>0</v>
          </cell>
          <cell r="N73">
            <v>0</v>
          </cell>
          <cell r="O73">
            <v>0</v>
          </cell>
          <cell r="P73">
            <v>0</v>
          </cell>
          <cell r="Q73">
            <v>0</v>
          </cell>
          <cell r="R73">
            <v>0</v>
          </cell>
          <cell r="S73">
            <v>0</v>
          </cell>
          <cell r="T73">
            <v>0.46</v>
          </cell>
          <cell r="U73">
            <v>0.49</v>
          </cell>
          <cell r="V73">
            <v>0.95</v>
          </cell>
          <cell r="W73">
            <v>0.95</v>
          </cell>
          <cell r="X73">
            <v>1.38</v>
          </cell>
          <cell r="Y73">
            <v>1.47</v>
          </cell>
          <cell r="Z73">
            <v>1.18</v>
          </cell>
          <cell r="AA73">
            <v>4.9799999999999995</v>
          </cell>
          <cell r="AB73">
            <v>1.05</v>
          </cell>
          <cell r="AC73">
            <v>0.55000000000000004</v>
          </cell>
          <cell r="AD73">
            <v>0.48</v>
          </cell>
          <cell r="AE73">
            <v>0.79</v>
          </cell>
          <cell r="AF73">
            <v>2.87</v>
          </cell>
          <cell r="AG73">
            <v>2.6</v>
          </cell>
          <cell r="AH73">
            <v>1.8</v>
          </cell>
          <cell r="AI73">
            <v>0.8</v>
          </cell>
          <cell r="AJ73">
            <v>0</v>
          </cell>
          <cell r="AK73">
            <v>0</v>
          </cell>
          <cell r="AL73">
            <v>0</v>
          </cell>
          <cell r="AM73">
            <v>0</v>
          </cell>
          <cell r="AN73">
            <v>0</v>
          </cell>
          <cell r="AO73">
            <v>0</v>
          </cell>
          <cell r="AP73">
            <v>0</v>
          </cell>
          <cell r="AQ73">
            <v>0</v>
          </cell>
        </row>
        <row r="74">
          <cell r="D74">
            <v>0.19699999999999918</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1.01</v>
          </cell>
          <cell r="X74">
            <v>0.25</v>
          </cell>
          <cell r="Y74">
            <v>0.37</v>
          </cell>
          <cell r="Z74">
            <v>0.1</v>
          </cell>
          <cell r="AA74">
            <v>1.73</v>
          </cell>
          <cell r="AB74">
            <v>0.17</v>
          </cell>
          <cell r="AC74">
            <v>0.25</v>
          </cell>
          <cell r="AD74">
            <v>0.66</v>
          </cell>
          <cell r="AE74">
            <v>0.26</v>
          </cell>
          <cell r="AF74">
            <v>1.34</v>
          </cell>
          <cell r="AG74">
            <v>5.0999999999999996</v>
          </cell>
          <cell r="AH74">
            <v>6</v>
          </cell>
          <cell r="AI74">
            <v>4.0270000000000001</v>
          </cell>
          <cell r="AJ74">
            <v>2.9</v>
          </cell>
          <cell r="AK74">
            <v>0</v>
          </cell>
          <cell r="AL74">
            <v>0</v>
          </cell>
          <cell r="AM74">
            <v>0</v>
          </cell>
          <cell r="AN74">
            <v>0</v>
          </cell>
          <cell r="AO74">
            <v>0</v>
          </cell>
          <cell r="AP74">
            <v>0</v>
          </cell>
          <cell r="AQ74">
            <v>0</v>
          </cell>
        </row>
        <row r="75">
          <cell r="D75">
            <v>1.0700000000000074</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40.450000000000003</v>
          </cell>
          <cell r="V75">
            <v>40.450000000000003</v>
          </cell>
          <cell r="W75">
            <v>0</v>
          </cell>
          <cell r="X75">
            <v>0</v>
          </cell>
          <cell r="Y75">
            <v>0</v>
          </cell>
          <cell r="Z75">
            <v>20.62</v>
          </cell>
          <cell r="AA75">
            <v>20.62</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D76" t="str">
            <v>ok</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v>
          </cell>
          <cell r="V76">
            <v>1</v>
          </cell>
          <cell r="W76">
            <v>0</v>
          </cell>
          <cell r="X76">
            <v>0.3</v>
          </cell>
          <cell r="Y76">
            <v>0.94</v>
          </cell>
          <cell r="Z76">
            <v>0.43</v>
          </cell>
          <cell r="AA76">
            <v>1.67</v>
          </cell>
          <cell r="AB76">
            <v>0.45</v>
          </cell>
          <cell r="AC76">
            <v>1.1000000000000001</v>
          </cell>
          <cell r="AD76">
            <v>0.5</v>
          </cell>
          <cell r="AE76">
            <v>0.2</v>
          </cell>
          <cell r="AF76">
            <v>2.25</v>
          </cell>
          <cell r="AG76">
            <v>6.9000000000000006E-2</v>
          </cell>
          <cell r="AH76">
            <v>0</v>
          </cell>
          <cell r="AI76">
            <v>0</v>
          </cell>
          <cell r="AJ76">
            <v>0</v>
          </cell>
          <cell r="AK76">
            <v>0</v>
          </cell>
          <cell r="AL76">
            <v>0</v>
          </cell>
          <cell r="AM76">
            <v>0</v>
          </cell>
          <cell r="AN76">
            <v>0</v>
          </cell>
          <cell r="AO76">
            <v>0</v>
          </cell>
          <cell r="AP76">
            <v>0</v>
          </cell>
          <cell r="AQ76">
            <v>0</v>
          </cell>
        </row>
        <row r="77">
          <cell r="D77" t="str">
            <v>ok</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0.1</v>
          </cell>
          <cell r="AE77">
            <v>0</v>
          </cell>
          <cell r="AF77">
            <v>0.1</v>
          </cell>
          <cell r="AG77">
            <v>0.64900000000000002</v>
          </cell>
          <cell r="AH77">
            <v>1.1000000000000001</v>
          </cell>
          <cell r="AI77">
            <v>0.9</v>
          </cell>
          <cell r="AJ77">
            <v>0.8</v>
          </cell>
          <cell r="AK77">
            <v>0.8</v>
          </cell>
          <cell r="AL77">
            <v>0</v>
          </cell>
          <cell r="AM77">
            <v>0</v>
          </cell>
          <cell r="AN77">
            <v>0</v>
          </cell>
          <cell r="AO77">
            <v>0</v>
          </cell>
          <cell r="AP77">
            <v>0</v>
          </cell>
          <cell r="AQ77">
            <v>0</v>
          </cell>
        </row>
        <row r="78">
          <cell r="D78">
            <v>0.33000000000000007</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0.1</v>
          </cell>
          <cell r="Y78">
            <v>0</v>
          </cell>
          <cell r="Z78">
            <v>0</v>
          </cell>
          <cell r="AA78">
            <v>0.1</v>
          </cell>
          <cell r="AB78">
            <v>0.21</v>
          </cell>
          <cell r="AC78">
            <v>7.0000000000000007E-2</v>
          </cell>
          <cell r="AD78">
            <v>0.3</v>
          </cell>
          <cell r="AE78">
            <v>0.5</v>
          </cell>
          <cell r="AF78">
            <v>1.08</v>
          </cell>
          <cell r="AG78">
            <v>1.2</v>
          </cell>
          <cell r="AH78">
            <v>1.2</v>
          </cell>
          <cell r="AI78">
            <v>1.2</v>
          </cell>
          <cell r="AJ78">
            <v>0</v>
          </cell>
          <cell r="AK78">
            <v>0</v>
          </cell>
          <cell r="AL78">
            <v>0</v>
          </cell>
          <cell r="AM78">
            <v>0</v>
          </cell>
          <cell r="AN78">
            <v>0</v>
          </cell>
          <cell r="AO78">
            <v>0</v>
          </cell>
          <cell r="AP78">
            <v>0</v>
          </cell>
          <cell r="AQ78">
            <v>0</v>
          </cell>
        </row>
        <row r="79">
          <cell r="D79" t="str">
            <v>ok</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1.5</v>
          </cell>
          <cell r="AE79">
            <v>0.4</v>
          </cell>
          <cell r="AF79">
            <v>1.9</v>
          </cell>
          <cell r="AG79">
            <v>2</v>
          </cell>
          <cell r="AH79">
            <v>3.5</v>
          </cell>
          <cell r="AI79">
            <v>3.8</v>
          </cell>
          <cell r="AJ79">
            <v>3.8</v>
          </cell>
          <cell r="AK79">
            <v>0</v>
          </cell>
          <cell r="AL79">
            <v>0</v>
          </cell>
          <cell r="AM79">
            <v>0</v>
          </cell>
          <cell r="AN79">
            <v>0</v>
          </cell>
          <cell r="AO79">
            <v>0</v>
          </cell>
          <cell r="AP79">
            <v>0</v>
          </cell>
          <cell r="AQ79">
            <v>0</v>
          </cell>
        </row>
        <row r="80">
          <cell r="D80" t="str">
            <v>ok</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0.2</v>
          </cell>
          <cell r="AD80">
            <v>0</v>
          </cell>
          <cell r="AE80">
            <v>0</v>
          </cell>
          <cell r="AF80">
            <v>0.2</v>
          </cell>
          <cell r="AG80">
            <v>0.5</v>
          </cell>
          <cell r="AH80">
            <v>0.91500000000000004</v>
          </cell>
          <cell r="AI80">
            <v>0.72299999999999998</v>
          </cell>
          <cell r="AJ80">
            <v>0</v>
          </cell>
          <cell r="AK80">
            <v>0</v>
          </cell>
          <cell r="AL80">
            <v>0</v>
          </cell>
          <cell r="AM80">
            <v>0</v>
          </cell>
          <cell r="AN80">
            <v>0</v>
          </cell>
          <cell r="AO80">
            <v>0</v>
          </cell>
          <cell r="AP80">
            <v>0</v>
          </cell>
          <cell r="AQ80">
            <v>0</v>
          </cell>
        </row>
        <row r="81">
          <cell r="D81">
            <v>0.20000000000000284</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20.2</v>
          </cell>
          <cell r="AE81">
            <v>0</v>
          </cell>
          <cell r="AF81">
            <v>20.2</v>
          </cell>
          <cell r="AG81">
            <v>20</v>
          </cell>
          <cell r="AH81">
            <v>20</v>
          </cell>
          <cell r="AI81">
            <v>0</v>
          </cell>
          <cell r="AJ81">
            <v>0</v>
          </cell>
          <cell r="AK81">
            <v>0</v>
          </cell>
          <cell r="AL81">
            <v>0</v>
          </cell>
          <cell r="AM81">
            <v>0</v>
          </cell>
          <cell r="AN81">
            <v>0</v>
          </cell>
          <cell r="AO81">
            <v>0</v>
          </cell>
          <cell r="AP81">
            <v>0</v>
          </cell>
          <cell r="AQ81">
            <v>0</v>
          </cell>
        </row>
        <row r="82">
          <cell r="D82">
            <v>-0.19999999999999929</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12.3</v>
          </cell>
          <cell r="AE82">
            <v>0</v>
          </cell>
          <cell r="AF82">
            <v>12.3</v>
          </cell>
          <cell r="AG82">
            <v>12.5</v>
          </cell>
          <cell r="AH82">
            <v>0</v>
          </cell>
          <cell r="AI82">
            <v>0</v>
          </cell>
          <cell r="AJ82">
            <v>0</v>
          </cell>
          <cell r="AK82">
            <v>0</v>
          </cell>
          <cell r="AL82">
            <v>0</v>
          </cell>
          <cell r="AM82">
            <v>0</v>
          </cell>
          <cell r="AN82">
            <v>0</v>
          </cell>
          <cell r="AO82">
            <v>0</v>
          </cell>
          <cell r="AP82">
            <v>0</v>
          </cell>
          <cell r="AQ82">
            <v>0</v>
          </cell>
        </row>
        <row r="83">
          <cell r="D83">
            <v>0.34999999999999964</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0.55000000000000004</v>
          </cell>
          <cell r="AF83">
            <v>0.55000000000000004</v>
          </cell>
          <cell r="AG83">
            <v>1.82</v>
          </cell>
          <cell r="AH83">
            <v>3</v>
          </cell>
          <cell r="AI83">
            <v>3</v>
          </cell>
          <cell r="AJ83">
            <v>3</v>
          </cell>
          <cell r="AK83">
            <v>2.38</v>
          </cell>
          <cell r="AL83">
            <v>0</v>
          </cell>
          <cell r="AM83">
            <v>0</v>
          </cell>
          <cell r="AN83">
            <v>0</v>
          </cell>
          <cell r="AO83">
            <v>0</v>
          </cell>
          <cell r="AP83">
            <v>0</v>
          </cell>
          <cell r="AQ83">
            <v>0</v>
          </cell>
        </row>
        <row r="84">
          <cell r="D84" t="str">
            <v>ok</v>
          </cell>
          <cell r="AC84">
            <v>0</v>
          </cell>
          <cell r="AD84">
            <v>0</v>
          </cell>
          <cell r="AE84">
            <v>0.72</v>
          </cell>
          <cell r="AF84">
            <v>0.72</v>
          </cell>
          <cell r="AG84">
            <v>4.7</v>
          </cell>
          <cell r="AH84">
            <v>5.6</v>
          </cell>
          <cell r="AI84">
            <v>5.5</v>
          </cell>
        </row>
        <row r="85">
          <cell r="D85">
            <v>0.19999999999999929</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3</v>
          </cell>
          <cell r="AH85">
            <v>5.2</v>
          </cell>
          <cell r="AI85">
            <v>6</v>
          </cell>
          <cell r="AJ85">
            <v>6</v>
          </cell>
          <cell r="AK85">
            <v>5</v>
          </cell>
          <cell r="AL85">
            <v>0</v>
          </cell>
          <cell r="AM85">
            <v>0</v>
          </cell>
          <cell r="AN85">
            <v>0</v>
          </cell>
          <cell r="AO85">
            <v>0</v>
          </cell>
          <cell r="AP85">
            <v>0</v>
          </cell>
          <cell r="AQ85">
            <v>0</v>
          </cell>
        </row>
        <row r="86">
          <cell r="D86">
            <v>0.19999999999999929</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3</v>
          </cell>
          <cell r="AH86">
            <v>3.2</v>
          </cell>
          <cell r="AI86">
            <v>3</v>
          </cell>
          <cell r="AJ86">
            <v>3</v>
          </cell>
          <cell r="AK86">
            <v>3</v>
          </cell>
          <cell r="AL86">
            <v>0</v>
          </cell>
          <cell r="AM86">
            <v>0</v>
          </cell>
          <cell r="AN86">
            <v>0</v>
          </cell>
          <cell r="AO86">
            <v>0</v>
          </cell>
          <cell r="AP86">
            <v>0</v>
          </cell>
          <cell r="AQ86">
            <v>0</v>
          </cell>
        </row>
        <row r="87">
          <cell r="D87" t="str">
            <v>ok</v>
          </cell>
          <cell r="G87">
            <v>0</v>
          </cell>
          <cell r="L87">
            <v>0</v>
          </cell>
          <cell r="Q87">
            <v>0</v>
          </cell>
          <cell r="V87">
            <v>0</v>
          </cell>
          <cell r="W87">
            <v>0</v>
          </cell>
          <cell r="X87">
            <v>0</v>
          </cell>
          <cell r="Y87">
            <v>0</v>
          </cell>
          <cell r="Z87">
            <v>0</v>
          </cell>
          <cell r="AA87">
            <v>0</v>
          </cell>
          <cell r="AB87">
            <v>0</v>
          </cell>
          <cell r="AC87">
            <v>0</v>
          </cell>
          <cell r="AD87">
            <v>0</v>
          </cell>
          <cell r="AE87">
            <v>0</v>
          </cell>
          <cell r="AF87">
            <v>0</v>
          </cell>
          <cell r="AG87">
            <v>3</v>
          </cell>
          <cell r="AH87">
            <v>8</v>
          </cell>
          <cell r="AI87">
            <v>8</v>
          </cell>
          <cell r="AJ87">
            <v>8</v>
          </cell>
          <cell r="AK87">
            <v>8</v>
          </cell>
          <cell r="AL87">
            <v>5</v>
          </cell>
        </row>
        <row r="88">
          <cell r="D88" t="str">
            <v>ok</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3</v>
          </cell>
          <cell r="AH88">
            <v>5</v>
          </cell>
          <cell r="AI88">
            <v>5</v>
          </cell>
          <cell r="AJ88">
            <v>4</v>
          </cell>
          <cell r="AK88">
            <v>4</v>
          </cell>
          <cell r="AL88">
            <v>4</v>
          </cell>
          <cell r="AM88">
            <v>0</v>
          </cell>
          <cell r="AN88">
            <v>0</v>
          </cell>
          <cell r="AO88">
            <v>0</v>
          </cell>
          <cell r="AP88">
            <v>0</v>
          </cell>
          <cell r="AQ88">
            <v>0</v>
          </cell>
        </row>
        <row r="89">
          <cell r="D89" t="str">
            <v>ok</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0.5</v>
          </cell>
          <cell r="AH89">
            <v>1</v>
          </cell>
          <cell r="AI89">
            <v>1.5</v>
          </cell>
          <cell r="AJ89">
            <v>2</v>
          </cell>
          <cell r="AK89">
            <v>1.5</v>
          </cell>
          <cell r="AL89">
            <v>1.1000000000000001</v>
          </cell>
          <cell r="AM89">
            <v>0</v>
          </cell>
          <cell r="AN89">
            <v>0</v>
          </cell>
          <cell r="AO89">
            <v>0</v>
          </cell>
          <cell r="AP89">
            <v>0</v>
          </cell>
          <cell r="AQ89">
            <v>0</v>
          </cell>
        </row>
        <row r="90">
          <cell r="D90" t="str">
            <v>ok</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3</v>
          </cell>
          <cell r="AI90">
            <v>3</v>
          </cell>
          <cell r="AJ90">
            <v>3</v>
          </cell>
          <cell r="AK90">
            <v>3</v>
          </cell>
          <cell r="AL90">
            <v>3</v>
          </cell>
          <cell r="AM90">
            <v>0</v>
          </cell>
          <cell r="AN90">
            <v>0</v>
          </cell>
          <cell r="AO90">
            <v>0</v>
          </cell>
          <cell r="AP90">
            <v>0</v>
          </cell>
          <cell r="AQ90">
            <v>0</v>
          </cell>
        </row>
        <row r="91">
          <cell r="D91" t="str">
            <v>ok</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3</v>
          </cell>
          <cell r="AI91">
            <v>3</v>
          </cell>
          <cell r="AJ91">
            <v>3</v>
          </cell>
          <cell r="AK91">
            <v>3</v>
          </cell>
          <cell r="AL91">
            <v>3</v>
          </cell>
          <cell r="AM91">
            <v>0</v>
          </cell>
          <cell r="AN91">
            <v>0</v>
          </cell>
          <cell r="AO91">
            <v>0</v>
          </cell>
          <cell r="AP91">
            <v>0</v>
          </cell>
          <cell r="AQ91">
            <v>0</v>
          </cell>
        </row>
        <row r="92">
          <cell r="D92" t="str">
            <v>ok</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20</v>
          </cell>
          <cell r="AI92">
            <v>20</v>
          </cell>
          <cell r="AJ92">
            <v>0</v>
          </cell>
          <cell r="AK92">
            <v>0</v>
          </cell>
          <cell r="AL92">
            <v>0</v>
          </cell>
          <cell r="AM92">
            <v>0</v>
          </cell>
          <cell r="AN92">
            <v>0</v>
          </cell>
          <cell r="AO92">
            <v>0</v>
          </cell>
          <cell r="AP92">
            <v>0</v>
          </cell>
          <cell r="AQ92">
            <v>0</v>
          </cell>
        </row>
        <row r="93">
          <cell r="D93" t="str">
            <v>ok</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3</v>
          </cell>
          <cell r="AJ93">
            <v>5</v>
          </cell>
          <cell r="AK93">
            <v>5</v>
          </cell>
          <cell r="AL93">
            <v>5</v>
          </cell>
          <cell r="AM93">
            <v>4</v>
          </cell>
          <cell r="AN93">
            <v>3</v>
          </cell>
          <cell r="AO93">
            <v>0</v>
          </cell>
          <cell r="AP93">
            <v>0</v>
          </cell>
          <cell r="AQ93">
            <v>0</v>
          </cell>
        </row>
        <row r="94">
          <cell r="D94" t="str">
            <v>ok</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2</v>
          </cell>
          <cell r="AJ94">
            <v>2</v>
          </cell>
          <cell r="AK94">
            <v>2</v>
          </cell>
          <cell r="AL94">
            <v>2</v>
          </cell>
          <cell r="AM94">
            <v>2</v>
          </cell>
          <cell r="AN94">
            <v>0</v>
          </cell>
          <cell r="AO94">
            <v>0</v>
          </cell>
          <cell r="AP94">
            <v>0</v>
          </cell>
          <cell r="AQ94">
            <v>0</v>
          </cell>
        </row>
        <row r="95">
          <cell r="D95" t="str">
            <v>ok</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1.5</v>
          </cell>
          <cell r="AJ95">
            <v>2</v>
          </cell>
          <cell r="AK95">
            <v>2</v>
          </cell>
          <cell r="AL95">
            <v>1.5</v>
          </cell>
          <cell r="AM95">
            <v>1.5</v>
          </cell>
          <cell r="AN95">
            <v>1.5</v>
          </cell>
          <cell r="AO95">
            <v>0</v>
          </cell>
          <cell r="AP95">
            <v>0</v>
          </cell>
          <cell r="AQ95">
            <v>0</v>
          </cell>
        </row>
        <row r="96">
          <cell r="D96" t="str">
            <v>ok</v>
          </cell>
          <cell r="G96">
            <v>0</v>
          </cell>
          <cell r="L96">
            <v>0</v>
          </cell>
          <cell r="Q96">
            <v>0</v>
          </cell>
          <cell r="V96">
            <v>0</v>
          </cell>
          <cell r="W96">
            <v>0</v>
          </cell>
          <cell r="X96">
            <v>0</v>
          </cell>
          <cell r="Y96">
            <v>0</v>
          </cell>
          <cell r="Z96">
            <v>0</v>
          </cell>
          <cell r="AA96">
            <v>0</v>
          </cell>
          <cell r="AB96">
            <v>0</v>
          </cell>
          <cell r="AC96">
            <v>0</v>
          </cell>
          <cell r="AD96">
            <v>0</v>
          </cell>
          <cell r="AE96">
            <v>0</v>
          </cell>
          <cell r="AF96">
            <v>0</v>
          </cell>
          <cell r="AG96">
            <v>0</v>
          </cell>
          <cell r="AH96">
            <v>0</v>
          </cell>
          <cell r="AI96">
            <v>2.5</v>
          </cell>
          <cell r="AJ96">
            <v>2.5</v>
          </cell>
          <cell r="AK96">
            <v>2.5</v>
          </cell>
          <cell r="AL96">
            <v>2.5</v>
          </cell>
          <cell r="AM96">
            <v>2.5</v>
          </cell>
          <cell r="AN96">
            <v>2.5</v>
          </cell>
        </row>
        <row r="97">
          <cell r="D97" t="str">
            <v>ok</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3</v>
          </cell>
          <cell r="AK97">
            <v>3</v>
          </cell>
          <cell r="AL97">
            <v>2</v>
          </cell>
          <cell r="AM97">
            <v>2</v>
          </cell>
          <cell r="AN97">
            <v>0</v>
          </cell>
          <cell r="AO97">
            <v>0</v>
          </cell>
          <cell r="AP97">
            <v>0</v>
          </cell>
          <cell r="AQ97">
            <v>0</v>
          </cell>
        </row>
        <row r="98">
          <cell r="D98" t="str">
            <v>ok</v>
          </cell>
          <cell r="G98">
            <v>0</v>
          </cell>
          <cell r="L98">
            <v>0</v>
          </cell>
          <cell r="Q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3</v>
          </cell>
          <cell r="AK98">
            <v>4</v>
          </cell>
          <cell r="AL98">
            <v>4</v>
          </cell>
          <cell r="AM98">
            <v>3</v>
          </cell>
          <cell r="AN98">
            <v>3</v>
          </cell>
          <cell r="AO98">
            <v>3</v>
          </cell>
        </row>
        <row r="99">
          <cell r="D99" t="str">
            <v>ok</v>
          </cell>
          <cell r="G99">
            <v>0</v>
          </cell>
          <cell r="L99">
            <v>0</v>
          </cell>
          <cell r="Q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1.5</v>
          </cell>
          <cell r="AK99">
            <v>2</v>
          </cell>
          <cell r="AL99">
            <v>2</v>
          </cell>
          <cell r="AM99">
            <v>2</v>
          </cell>
          <cell r="AN99">
            <v>1.5</v>
          </cell>
          <cell r="AO99">
            <v>1</v>
          </cell>
        </row>
        <row r="100">
          <cell r="D100" t="str">
            <v>ok</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2</v>
          </cell>
          <cell r="AL100">
            <v>3</v>
          </cell>
          <cell r="AM100">
            <v>4</v>
          </cell>
          <cell r="AN100">
            <v>4</v>
          </cell>
          <cell r="AO100">
            <v>4</v>
          </cell>
          <cell r="AP100">
            <v>3</v>
          </cell>
          <cell r="AQ100">
            <v>0</v>
          </cell>
        </row>
        <row r="101">
          <cell r="D101" t="str">
            <v>ok</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2</v>
          </cell>
          <cell r="AL101">
            <v>3</v>
          </cell>
          <cell r="AM101">
            <v>4</v>
          </cell>
          <cell r="AN101">
            <v>4</v>
          </cell>
          <cell r="AO101">
            <v>4</v>
          </cell>
          <cell r="AP101">
            <v>3</v>
          </cell>
          <cell r="AQ101">
            <v>0</v>
          </cell>
        </row>
        <row r="102">
          <cell r="D102" t="str">
            <v>ok</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5</v>
          </cell>
          <cell r="AM102">
            <v>5</v>
          </cell>
          <cell r="AN102">
            <v>5</v>
          </cell>
          <cell r="AO102">
            <v>5</v>
          </cell>
          <cell r="AP102">
            <v>5</v>
          </cell>
          <cell r="AQ102">
            <v>5</v>
          </cell>
        </row>
        <row r="104">
          <cell r="D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row>
        <row r="105">
          <cell r="D105" t="str">
            <v>ok</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row>
        <row r="106">
          <cell r="D106" t="str">
            <v>ok</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row>
        <row r="107">
          <cell r="D107" t="str">
            <v>ok</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row>
        <row r="109">
          <cell r="D109">
            <v>864.55000000000007</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1.1239999999999999</v>
          </cell>
          <cell r="AL109">
            <v>4.2359999999999998</v>
          </cell>
          <cell r="AM109">
            <v>7.8680000000000003</v>
          </cell>
          <cell r="AN109">
            <v>14.836</v>
          </cell>
          <cell r="AO109">
            <v>15.882000000000001</v>
          </cell>
          <cell r="AP109">
            <v>20.478000000000002</v>
          </cell>
          <cell r="AQ109">
            <v>24.982000000000003</v>
          </cell>
        </row>
        <row r="110">
          <cell r="D110">
            <v>864.55000000000007</v>
          </cell>
          <cell r="G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1.1239999999999999</v>
          </cell>
          <cell r="AL110">
            <v>4.2359999999999998</v>
          </cell>
          <cell r="AM110">
            <v>7.8680000000000003</v>
          </cell>
          <cell r="AN110">
            <v>14.836</v>
          </cell>
          <cell r="AO110">
            <v>15.882000000000001</v>
          </cell>
          <cell r="AP110">
            <v>20.478000000000002</v>
          </cell>
          <cell r="AQ110">
            <v>24.982000000000003</v>
          </cell>
        </row>
        <row r="111">
          <cell r="D111" t="str">
            <v>ok</v>
          </cell>
          <cell r="AK111">
            <v>0.40399999999999997</v>
          </cell>
          <cell r="AL111">
            <v>0.40399999999999997</v>
          </cell>
          <cell r="AM111">
            <v>0.40399999999999997</v>
          </cell>
          <cell r="AN111">
            <v>0.40399999999999997</v>
          </cell>
          <cell r="AO111">
            <v>0.40399999999999997</v>
          </cell>
          <cell r="AP111">
            <v>0.40399999999999997</v>
          </cell>
          <cell r="AQ111">
            <v>0.40399999999999997</v>
          </cell>
        </row>
        <row r="112">
          <cell r="D112" t="str">
            <v>ok</v>
          </cell>
          <cell r="AK112">
            <v>0.72</v>
          </cell>
          <cell r="AL112">
            <v>0.72</v>
          </cell>
          <cell r="AM112">
            <v>0.72</v>
          </cell>
          <cell r="AN112">
            <v>0.72</v>
          </cell>
          <cell r="AO112">
            <v>0.72</v>
          </cell>
          <cell r="AP112">
            <v>0.72</v>
          </cell>
          <cell r="AQ112">
            <v>0.72</v>
          </cell>
        </row>
        <row r="113">
          <cell r="D113" t="str">
            <v>ok</v>
          </cell>
          <cell r="AL113">
            <v>3.1120000000000001</v>
          </cell>
          <cell r="AM113">
            <v>3.1120000000000001</v>
          </cell>
          <cell r="AN113">
            <v>3.1120000000000001</v>
          </cell>
          <cell r="AO113">
            <v>3.1120000000000001</v>
          </cell>
          <cell r="AP113">
            <v>3.1120000000000001</v>
          </cell>
          <cell r="AQ113">
            <v>3.1120000000000001</v>
          </cell>
        </row>
        <row r="114">
          <cell r="D114" t="str">
            <v>ok</v>
          </cell>
          <cell r="AM114">
            <v>0.56000000000000005</v>
          </cell>
          <cell r="AN114">
            <v>0.56000000000000005</v>
          </cell>
          <cell r="AO114">
            <v>0.56000000000000005</v>
          </cell>
          <cell r="AP114">
            <v>0.56000000000000005</v>
          </cell>
          <cell r="AQ114">
            <v>0.56000000000000005</v>
          </cell>
        </row>
        <row r="115">
          <cell r="D115" t="str">
            <v>ok</v>
          </cell>
          <cell r="AM115">
            <v>0.192</v>
          </cell>
          <cell r="AN115">
            <v>0.192</v>
          </cell>
          <cell r="AO115">
            <v>0.192</v>
          </cell>
          <cell r="AP115">
            <v>0.192</v>
          </cell>
          <cell r="AQ115">
            <v>0.192</v>
          </cell>
        </row>
        <row r="116">
          <cell r="D116" t="str">
            <v>ok</v>
          </cell>
          <cell r="AM116">
            <v>2.4</v>
          </cell>
          <cell r="AN116">
            <v>2.4</v>
          </cell>
          <cell r="AO116">
            <v>2.4</v>
          </cell>
          <cell r="AP116">
            <v>2.4</v>
          </cell>
          <cell r="AQ116">
            <v>2.4</v>
          </cell>
        </row>
        <row r="117">
          <cell r="D117" t="str">
            <v>ok</v>
          </cell>
          <cell r="AM117">
            <v>0.48</v>
          </cell>
          <cell r="AN117">
            <v>0.48</v>
          </cell>
          <cell r="AO117">
            <v>0.48</v>
          </cell>
          <cell r="AP117">
            <v>0.48</v>
          </cell>
          <cell r="AQ117">
            <v>0.48</v>
          </cell>
        </row>
        <row r="118">
          <cell r="D118" t="str">
            <v>ok</v>
          </cell>
          <cell r="AN118">
            <v>5.2000000000000005E-2</v>
          </cell>
          <cell r="AO118">
            <v>5.2000000000000005E-2</v>
          </cell>
          <cell r="AP118">
            <v>5.2000000000000005E-2</v>
          </cell>
          <cell r="AQ118">
            <v>5.2000000000000005E-2</v>
          </cell>
        </row>
        <row r="119">
          <cell r="D119" t="str">
            <v>ok</v>
          </cell>
          <cell r="AN119">
            <v>0.8</v>
          </cell>
          <cell r="AO119">
            <v>0.8</v>
          </cell>
          <cell r="AP119">
            <v>0.8</v>
          </cell>
          <cell r="AQ119">
            <v>0.8</v>
          </cell>
        </row>
        <row r="120">
          <cell r="D120" t="str">
            <v>ok</v>
          </cell>
          <cell r="AN120">
            <v>2.0920000000000001</v>
          </cell>
          <cell r="AO120">
            <v>2.0920000000000001</v>
          </cell>
          <cell r="AP120">
            <v>2.0920000000000001</v>
          </cell>
          <cell r="AQ120">
            <v>2.0920000000000001</v>
          </cell>
        </row>
        <row r="121">
          <cell r="D121" t="str">
            <v>ok</v>
          </cell>
          <cell r="AN121">
            <v>0.58799999999999997</v>
          </cell>
          <cell r="AO121">
            <v>0.58799999999999997</v>
          </cell>
          <cell r="AP121">
            <v>0.58799999999999997</v>
          </cell>
          <cell r="AQ121">
            <v>0.58799999999999997</v>
          </cell>
        </row>
        <row r="122">
          <cell r="D122" t="str">
            <v>ok</v>
          </cell>
          <cell r="AN122">
            <v>0.83599999999999997</v>
          </cell>
          <cell r="AO122">
            <v>0.83599999999999997</v>
          </cell>
          <cell r="AP122">
            <v>0.83599999999999997</v>
          </cell>
          <cell r="AQ122">
            <v>0.83599999999999997</v>
          </cell>
        </row>
        <row r="123">
          <cell r="D123" t="str">
            <v>ok</v>
          </cell>
          <cell r="AN123">
            <v>2.4</v>
          </cell>
          <cell r="AO123">
            <v>2.4</v>
          </cell>
          <cell r="AP123">
            <v>2.4</v>
          </cell>
          <cell r="AQ123">
            <v>2.4</v>
          </cell>
        </row>
        <row r="124">
          <cell r="D124" t="str">
            <v>ok</v>
          </cell>
          <cell r="AN124">
            <v>0.2</v>
          </cell>
          <cell r="AO124">
            <v>0.2</v>
          </cell>
          <cell r="AP124">
            <v>0.2</v>
          </cell>
          <cell r="AQ124">
            <v>0.2</v>
          </cell>
        </row>
        <row r="125">
          <cell r="D125" t="str">
            <v>ok</v>
          </cell>
          <cell r="AO125">
            <v>0.17600000000000002</v>
          </cell>
          <cell r="AP125">
            <v>0.17600000000000002</v>
          </cell>
          <cell r="AQ125">
            <v>0.17600000000000002</v>
          </cell>
        </row>
        <row r="126">
          <cell r="D126" t="str">
            <v>ok</v>
          </cell>
          <cell r="AO126">
            <v>0.17800000000000002</v>
          </cell>
          <cell r="AP126">
            <v>0.17800000000000002</v>
          </cell>
          <cell r="AQ126">
            <v>0.17800000000000002</v>
          </cell>
        </row>
        <row r="127">
          <cell r="D127" t="str">
            <v>ok</v>
          </cell>
          <cell r="AO127">
            <v>0.6</v>
          </cell>
          <cell r="AP127">
            <v>0.6</v>
          </cell>
          <cell r="AQ127">
            <v>0.6</v>
          </cell>
        </row>
        <row r="128">
          <cell r="D128" t="str">
            <v>ok</v>
          </cell>
          <cell r="AO128">
            <v>9.1999999999999998E-2</v>
          </cell>
          <cell r="AP128">
            <v>9.1999999999999998E-2</v>
          </cell>
          <cell r="AQ128">
            <v>9.1999999999999998E-2</v>
          </cell>
        </row>
        <row r="129">
          <cell r="D129" t="str">
            <v>ok</v>
          </cell>
          <cell r="AP129">
            <v>2.4</v>
          </cell>
          <cell r="AQ129">
            <v>2.4</v>
          </cell>
        </row>
        <row r="130">
          <cell r="D130" t="str">
            <v>ok</v>
          </cell>
          <cell r="AP130">
            <v>1</v>
          </cell>
          <cell r="AQ130">
            <v>1</v>
          </cell>
        </row>
        <row r="131">
          <cell r="D131" t="str">
            <v>ok</v>
          </cell>
          <cell r="AP131">
            <v>0.53600000000000003</v>
          </cell>
          <cell r="AQ131">
            <v>0.53600000000000003</v>
          </cell>
        </row>
        <row r="132">
          <cell r="D132" t="str">
            <v>ok</v>
          </cell>
          <cell r="AP132">
            <v>0.66</v>
          </cell>
          <cell r="AQ132">
            <v>0.66</v>
          </cell>
        </row>
        <row r="133">
          <cell r="D133" t="str">
            <v>ok</v>
          </cell>
          <cell r="AP133" t="str">
            <v/>
          </cell>
          <cell r="AQ133">
            <v>1</v>
          </cell>
        </row>
        <row r="134">
          <cell r="D134" t="str">
            <v>ok</v>
          </cell>
          <cell r="AP134" t="str">
            <v/>
          </cell>
          <cell r="AQ134">
            <v>0.6</v>
          </cell>
        </row>
        <row r="135">
          <cell r="D135" t="str">
            <v>ok</v>
          </cell>
          <cell r="AQ135">
            <v>1.6</v>
          </cell>
        </row>
        <row r="136">
          <cell r="D136" t="str">
            <v>ok</v>
          </cell>
          <cell r="AQ136">
            <v>1</v>
          </cell>
        </row>
        <row r="137">
          <cell r="D137" t="str">
            <v>ok</v>
          </cell>
          <cell r="AQ137">
            <v>0.30399999999999999</v>
          </cell>
        </row>
        <row r="138">
          <cell r="D138" t="str">
            <v>ok</v>
          </cell>
          <cell r="AQ138" t="str">
            <v/>
          </cell>
        </row>
        <row r="139">
          <cell r="D139" t="str">
            <v>ok</v>
          </cell>
        </row>
        <row r="140">
          <cell r="D140" t="str">
            <v>ok</v>
          </cell>
        </row>
        <row r="141">
          <cell r="D141" t="str">
            <v>ok</v>
          </cell>
        </row>
        <row r="142">
          <cell r="D142" t="str">
            <v>ok</v>
          </cell>
        </row>
        <row r="143">
          <cell r="D143" t="str">
            <v>ok</v>
          </cell>
        </row>
        <row r="144">
          <cell r="D144" t="str">
            <v>ok</v>
          </cell>
        </row>
        <row r="145">
          <cell r="D145" t="str">
            <v>ok</v>
          </cell>
          <cell r="AQ145" t="str">
            <v/>
          </cell>
        </row>
        <row r="146">
          <cell r="D146" t="str">
            <v>ok</v>
          </cell>
        </row>
        <row r="147">
          <cell r="D147" t="str">
            <v>ok</v>
          </cell>
        </row>
        <row r="148">
          <cell r="D148" t="str">
            <v>ok</v>
          </cell>
        </row>
        <row r="149">
          <cell r="D149" t="str">
            <v>ok</v>
          </cell>
        </row>
        <row r="150">
          <cell r="D150" t="str">
            <v>ok</v>
          </cell>
        </row>
        <row r="152">
          <cell r="D152">
            <v>0</v>
          </cell>
          <cell r="AJ152">
            <v>0</v>
          </cell>
          <cell r="AK152">
            <v>0</v>
          </cell>
          <cell r="AL152">
            <v>0</v>
          </cell>
          <cell r="AM152">
            <v>0</v>
          </cell>
          <cell r="AN152">
            <v>0</v>
          </cell>
          <cell r="AO152">
            <v>0</v>
          </cell>
          <cell r="AP152">
            <v>0</v>
          </cell>
          <cell r="AQ152">
            <v>0</v>
          </cell>
        </row>
        <row r="153">
          <cell r="D153" t="str">
            <v>ok</v>
          </cell>
          <cell r="AN153">
            <v>0</v>
          </cell>
          <cell r="AO153">
            <v>0</v>
          </cell>
          <cell r="AP153">
            <v>0</v>
          </cell>
          <cell r="AQ153">
            <v>0</v>
          </cell>
        </row>
        <row r="154">
          <cell r="D154" t="str">
            <v>ok</v>
          </cell>
          <cell r="AO154">
            <v>0</v>
          </cell>
          <cell r="AP154">
            <v>0</v>
          </cell>
          <cell r="AQ154">
            <v>0</v>
          </cell>
        </row>
        <row r="155">
          <cell r="D155" t="str">
            <v>ok</v>
          </cell>
          <cell r="AP155">
            <v>0</v>
          </cell>
          <cell r="AQ155">
            <v>0</v>
          </cell>
        </row>
        <row r="157">
          <cell r="G157">
            <v>0.97</v>
          </cell>
          <cell r="H157">
            <v>1.67</v>
          </cell>
          <cell r="I157">
            <v>32.78</v>
          </cell>
          <cell r="J157">
            <v>44.29</v>
          </cell>
          <cell r="K157">
            <v>85.960000000000008</v>
          </cell>
          <cell r="L157">
            <v>85.960000000000008</v>
          </cell>
          <cell r="M157">
            <v>89.97</v>
          </cell>
          <cell r="N157">
            <v>123.62</v>
          </cell>
          <cell r="O157">
            <v>127.87</v>
          </cell>
          <cell r="P157">
            <v>162.73999999999998</v>
          </cell>
          <cell r="Q157">
            <v>162.73999999999998</v>
          </cell>
          <cell r="R157">
            <v>167.07</v>
          </cell>
          <cell r="S157">
            <v>169.68</v>
          </cell>
          <cell r="T157">
            <v>182.44</v>
          </cell>
          <cell r="U157">
            <v>226.95</v>
          </cell>
          <cell r="V157">
            <v>226.95</v>
          </cell>
          <cell r="W157">
            <v>235.14</v>
          </cell>
          <cell r="X157">
            <v>244.92000000000004</v>
          </cell>
          <cell r="Y157">
            <v>254.36999999999998</v>
          </cell>
          <cell r="Z157">
            <v>300.50000000000006</v>
          </cell>
          <cell r="AA157">
            <v>300.50000000000006</v>
          </cell>
          <cell r="AB157">
            <v>308.48</v>
          </cell>
          <cell r="AC157">
            <v>314.596</v>
          </cell>
          <cell r="AD157">
            <v>353.25600000000003</v>
          </cell>
          <cell r="AE157">
            <v>358.81600000000003</v>
          </cell>
          <cell r="AF157">
            <v>358.81600000000003</v>
          </cell>
          <cell r="AG157">
            <v>432.88200000000001</v>
          </cell>
          <cell r="AH157">
            <v>530.97699999999986</v>
          </cell>
          <cell r="AI157">
            <v>615.58699999999999</v>
          </cell>
          <cell r="AJ157">
            <v>676.91700000000003</v>
          </cell>
          <cell r="AK157">
            <v>730.97299999999996</v>
          </cell>
          <cell r="AL157">
            <v>772.83699999999999</v>
          </cell>
          <cell r="AM157">
            <v>794.96900000000005</v>
          </cell>
          <cell r="AN157">
            <v>804.63300000000004</v>
          </cell>
          <cell r="AO157">
            <v>805.75099999999986</v>
          </cell>
          <cell r="AP157">
            <v>796.27300000000002</v>
          </cell>
          <cell r="AQ157">
            <v>776.29100000000017</v>
          </cell>
        </row>
        <row r="158">
          <cell r="G158">
            <v>0.97</v>
          </cell>
          <cell r="H158">
            <v>1.67</v>
          </cell>
          <cell r="I158">
            <v>32.78</v>
          </cell>
          <cell r="J158">
            <v>44.29</v>
          </cell>
          <cell r="K158">
            <v>85.960000000000008</v>
          </cell>
          <cell r="L158">
            <v>85.960000000000008</v>
          </cell>
          <cell r="M158">
            <v>89.97</v>
          </cell>
          <cell r="N158">
            <v>123.62</v>
          </cell>
          <cell r="O158">
            <v>127.87</v>
          </cell>
          <cell r="P158">
            <v>162.73999999999998</v>
          </cell>
          <cell r="Q158">
            <v>162.73999999999998</v>
          </cell>
          <cell r="R158">
            <v>167.07</v>
          </cell>
          <cell r="S158">
            <v>169.68</v>
          </cell>
          <cell r="T158">
            <v>182.44</v>
          </cell>
          <cell r="U158">
            <v>226.95</v>
          </cell>
          <cell r="V158">
            <v>226.95</v>
          </cell>
          <cell r="W158">
            <v>235.14</v>
          </cell>
          <cell r="X158">
            <v>244.92000000000004</v>
          </cell>
          <cell r="Y158">
            <v>254.36999999999998</v>
          </cell>
          <cell r="Z158">
            <v>300.50000000000006</v>
          </cell>
          <cell r="AA158">
            <v>300.50000000000006</v>
          </cell>
          <cell r="AB158">
            <v>308.48</v>
          </cell>
          <cell r="AC158">
            <v>314.596</v>
          </cell>
          <cell r="AD158">
            <v>353.25600000000003</v>
          </cell>
          <cell r="AE158">
            <v>358.81600000000003</v>
          </cell>
          <cell r="AF158">
            <v>358.81600000000003</v>
          </cell>
          <cell r="AG158">
            <v>432.88200000000001</v>
          </cell>
          <cell r="AH158">
            <v>530.97699999999986</v>
          </cell>
          <cell r="AI158">
            <v>615.58699999999999</v>
          </cell>
          <cell r="AJ158">
            <v>676.91700000000003</v>
          </cell>
          <cell r="AK158">
            <v>730.97299999999996</v>
          </cell>
          <cell r="AL158">
            <v>772.83699999999999</v>
          </cell>
          <cell r="AM158">
            <v>794.96900000000005</v>
          </cell>
          <cell r="AN158">
            <v>804.63300000000004</v>
          </cell>
          <cell r="AO158">
            <v>805.75099999999986</v>
          </cell>
          <cell r="AP158">
            <v>796.27300000000002</v>
          </cell>
          <cell r="AQ158">
            <v>776.29100000000017</v>
          </cell>
        </row>
        <row r="159">
          <cell r="G159">
            <v>0.97</v>
          </cell>
          <cell r="H159">
            <v>1.17</v>
          </cell>
          <cell r="I159">
            <v>2.61</v>
          </cell>
          <cell r="J159">
            <v>4.1099999999999994</v>
          </cell>
          <cell r="K159">
            <v>5.31</v>
          </cell>
          <cell r="L159">
            <v>5.31</v>
          </cell>
          <cell r="M159">
            <v>6.06</v>
          </cell>
          <cell r="N159">
            <v>6.8599999999999994</v>
          </cell>
          <cell r="O159">
            <v>7.8599999999999994</v>
          </cell>
          <cell r="P159">
            <v>8.8699999999999992</v>
          </cell>
          <cell r="Q159">
            <v>8.8699999999999992</v>
          </cell>
          <cell r="R159">
            <v>9.4499999999999993</v>
          </cell>
          <cell r="S159">
            <v>10.09</v>
          </cell>
          <cell r="T159">
            <v>10.4</v>
          </cell>
          <cell r="U159">
            <v>10.620000000000001</v>
          </cell>
          <cell r="V159">
            <v>10.620000000000001</v>
          </cell>
          <cell r="W159">
            <v>10.700000000000001</v>
          </cell>
          <cell r="X159">
            <v>10.700000000000001</v>
          </cell>
          <cell r="Y159">
            <v>10.700000000000001</v>
          </cell>
          <cell r="Z159">
            <v>10.700000000000001</v>
          </cell>
          <cell r="AA159">
            <v>10.700000000000001</v>
          </cell>
          <cell r="AB159">
            <v>10.700000000000001</v>
          </cell>
          <cell r="AC159">
            <v>10.700000000000001</v>
          </cell>
          <cell r="AD159">
            <v>10.700000000000001</v>
          </cell>
          <cell r="AE159">
            <v>10.700000000000001</v>
          </cell>
          <cell r="AF159">
            <v>10.700000000000001</v>
          </cell>
          <cell r="AG159">
            <v>10.700000000000001</v>
          </cell>
          <cell r="AH159">
            <v>10.700000000000001</v>
          </cell>
          <cell r="AI159">
            <v>10.700000000000001</v>
          </cell>
          <cell r="AJ159">
            <v>10.700000000000001</v>
          </cell>
          <cell r="AK159">
            <v>10.296000000000001</v>
          </cell>
          <cell r="AL159">
            <v>9.8920000000000012</v>
          </cell>
          <cell r="AM159">
            <v>9.4880000000000013</v>
          </cell>
          <cell r="AN159">
            <v>9.0840000000000014</v>
          </cell>
          <cell r="AO159">
            <v>8.6800000000000015</v>
          </cell>
          <cell r="AP159">
            <v>8.2760000000000016</v>
          </cell>
          <cell r="AQ159">
            <v>7.8720000000000017</v>
          </cell>
        </row>
        <row r="160">
          <cell r="G160">
            <v>0</v>
          </cell>
          <cell r="H160">
            <v>0.5</v>
          </cell>
          <cell r="I160">
            <v>1.5</v>
          </cell>
          <cell r="J160">
            <v>4.1099999999999994</v>
          </cell>
          <cell r="K160">
            <v>5.31</v>
          </cell>
          <cell r="L160">
            <v>5.31</v>
          </cell>
          <cell r="M160">
            <v>6.51</v>
          </cell>
          <cell r="N160">
            <v>8.11</v>
          </cell>
          <cell r="O160">
            <v>10.11</v>
          </cell>
          <cell r="P160">
            <v>12.11</v>
          </cell>
          <cell r="Q160">
            <v>12.11</v>
          </cell>
          <cell r="R160">
            <v>14.739999999999998</v>
          </cell>
          <cell r="S160">
            <v>15.209999999999999</v>
          </cell>
          <cell r="T160">
            <v>15.67</v>
          </cell>
          <cell r="U160">
            <v>15.76</v>
          </cell>
          <cell r="V160">
            <v>15.76</v>
          </cell>
          <cell r="W160">
            <v>15.85</v>
          </cell>
          <cell r="X160">
            <v>16.39</v>
          </cell>
          <cell r="Y160">
            <v>16.39</v>
          </cell>
          <cell r="Z160">
            <v>16.39</v>
          </cell>
          <cell r="AA160">
            <v>16.39</v>
          </cell>
          <cell r="AB160">
            <v>16.95</v>
          </cell>
          <cell r="AC160">
            <v>17.279999999999998</v>
          </cell>
          <cell r="AD160">
            <v>17.79</v>
          </cell>
          <cell r="AE160">
            <v>17.84</v>
          </cell>
          <cell r="AF160">
            <v>17.84</v>
          </cell>
          <cell r="AG160">
            <v>18.103000000000002</v>
          </cell>
          <cell r="AH160">
            <v>18.103000000000002</v>
          </cell>
          <cell r="AI160">
            <v>18.103000000000002</v>
          </cell>
          <cell r="AJ160">
            <v>18.103000000000002</v>
          </cell>
          <cell r="AK160">
            <v>17.383000000000003</v>
          </cell>
          <cell r="AL160">
            <v>16.663000000000004</v>
          </cell>
          <cell r="AM160">
            <v>15.943000000000003</v>
          </cell>
          <cell r="AN160">
            <v>15.223000000000003</v>
          </cell>
          <cell r="AO160">
            <v>14.503000000000002</v>
          </cell>
          <cell r="AP160">
            <v>13.783000000000001</v>
          </cell>
          <cell r="AQ160">
            <v>13.063000000000001</v>
          </cell>
        </row>
        <row r="161">
          <cell r="G161">
            <v>0</v>
          </cell>
          <cell r="H161">
            <v>0</v>
          </cell>
          <cell r="I161">
            <v>28.67</v>
          </cell>
          <cell r="J161">
            <v>36.07</v>
          </cell>
          <cell r="K161">
            <v>75.34</v>
          </cell>
          <cell r="L161">
            <v>75.34</v>
          </cell>
          <cell r="M161">
            <v>77.400000000000006</v>
          </cell>
          <cell r="N161">
            <v>77.400000000000006</v>
          </cell>
          <cell r="O161">
            <v>77.400000000000006</v>
          </cell>
          <cell r="P161">
            <v>77.400000000000006</v>
          </cell>
          <cell r="Q161">
            <v>77.400000000000006</v>
          </cell>
          <cell r="R161">
            <v>77.400000000000006</v>
          </cell>
          <cell r="S161">
            <v>77.400000000000006</v>
          </cell>
          <cell r="T161">
            <v>77.400000000000006</v>
          </cell>
          <cell r="U161">
            <v>77.400000000000006</v>
          </cell>
          <cell r="V161">
            <v>77.400000000000006</v>
          </cell>
          <cell r="W161">
            <v>77.400000000000006</v>
          </cell>
          <cell r="X161">
            <v>77.400000000000006</v>
          </cell>
          <cell r="Y161">
            <v>77.400000000000006</v>
          </cell>
          <cell r="Z161">
            <v>77.400000000000006</v>
          </cell>
          <cell r="AA161">
            <v>77.400000000000006</v>
          </cell>
          <cell r="AB161">
            <v>77.400000000000006</v>
          </cell>
          <cell r="AC161">
            <v>77.400000000000006</v>
          </cell>
          <cell r="AD161">
            <v>77.400000000000006</v>
          </cell>
          <cell r="AE161">
            <v>77.440000000000012</v>
          </cell>
          <cell r="AF161">
            <v>77.440000000000012</v>
          </cell>
          <cell r="AG161">
            <v>77.440000000000012</v>
          </cell>
          <cell r="AH161">
            <v>77.440000000000012</v>
          </cell>
          <cell r="AI161">
            <v>77.440000000000012</v>
          </cell>
          <cell r="AJ161">
            <v>77.440000000000012</v>
          </cell>
          <cell r="AK161">
            <v>77.440000000000012</v>
          </cell>
          <cell r="AL161">
            <v>74.328000000000017</v>
          </cell>
          <cell r="AM161">
            <v>71.216000000000022</v>
          </cell>
          <cell r="AN161">
            <v>68.104000000000028</v>
          </cell>
          <cell r="AO161">
            <v>64.992000000000033</v>
          </cell>
          <cell r="AP161">
            <v>61.880000000000031</v>
          </cell>
          <cell r="AQ161">
            <v>58.768000000000029</v>
          </cell>
        </row>
        <row r="162">
          <cell r="G162">
            <v>0</v>
          </cell>
          <cell r="H162">
            <v>0</v>
          </cell>
          <cell r="I162">
            <v>0</v>
          </cell>
          <cell r="J162">
            <v>0</v>
          </cell>
          <cell r="K162">
            <v>0</v>
          </cell>
          <cell r="L162">
            <v>0</v>
          </cell>
          <cell r="M162">
            <v>0</v>
          </cell>
          <cell r="N162">
            <v>0</v>
          </cell>
          <cell r="O162">
            <v>0</v>
          </cell>
          <cell r="P162">
            <v>0.56999999999999995</v>
          </cell>
          <cell r="Q162">
            <v>0.56999999999999995</v>
          </cell>
          <cell r="R162">
            <v>0.56999999999999995</v>
          </cell>
          <cell r="S162">
            <v>1</v>
          </cell>
          <cell r="T162">
            <v>1.34</v>
          </cell>
          <cell r="U162">
            <v>1.9300000000000002</v>
          </cell>
          <cell r="V162">
            <v>1.9300000000000002</v>
          </cell>
          <cell r="W162">
            <v>2.21</v>
          </cell>
          <cell r="X162">
            <v>2.4699999999999998</v>
          </cell>
          <cell r="Y162">
            <v>2.76</v>
          </cell>
          <cell r="Z162">
            <v>3.1399999999999997</v>
          </cell>
          <cell r="AA162">
            <v>3.1399999999999997</v>
          </cell>
          <cell r="AB162">
            <v>3.7399999999999998</v>
          </cell>
          <cell r="AC162">
            <v>4.74</v>
          </cell>
          <cell r="AD162">
            <v>4.99</v>
          </cell>
          <cell r="AE162">
            <v>5.75</v>
          </cell>
          <cell r="AF162">
            <v>5.75</v>
          </cell>
          <cell r="AG162">
            <v>8.4499999999999993</v>
          </cell>
          <cell r="AH162">
            <v>11.149999999999999</v>
          </cell>
          <cell r="AI162">
            <v>13.649999999999999</v>
          </cell>
          <cell r="AJ162">
            <v>13.649999999999999</v>
          </cell>
          <cell r="AK162">
            <v>13.649999999999999</v>
          </cell>
          <cell r="AL162">
            <v>13.649999999999999</v>
          </cell>
          <cell r="AM162">
            <v>13.089999999999998</v>
          </cell>
          <cell r="AN162">
            <v>12.529999999999998</v>
          </cell>
          <cell r="AO162">
            <v>11.969999999999997</v>
          </cell>
          <cell r="AP162">
            <v>11.409999999999997</v>
          </cell>
          <cell r="AQ162">
            <v>10.849999999999996</v>
          </cell>
        </row>
        <row r="163">
          <cell r="G163">
            <v>0</v>
          </cell>
          <cell r="H163">
            <v>0</v>
          </cell>
          <cell r="I163">
            <v>0</v>
          </cell>
          <cell r="J163">
            <v>0</v>
          </cell>
          <cell r="K163">
            <v>0</v>
          </cell>
          <cell r="L163">
            <v>0</v>
          </cell>
          <cell r="M163">
            <v>0</v>
          </cell>
          <cell r="N163">
            <v>0</v>
          </cell>
          <cell r="O163">
            <v>0</v>
          </cell>
          <cell r="P163">
            <v>0.59</v>
          </cell>
          <cell r="Q163">
            <v>0.59</v>
          </cell>
          <cell r="R163">
            <v>0.71</v>
          </cell>
          <cell r="S163">
            <v>1.0899999999999999</v>
          </cell>
          <cell r="T163">
            <v>1.5699999999999998</v>
          </cell>
          <cell r="U163">
            <v>2.02</v>
          </cell>
          <cell r="V163">
            <v>2.02</v>
          </cell>
          <cell r="W163">
            <v>2.54</v>
          </cell>
          <cell r="X163">
            <v>3.2</v>
          </cell>
          <cell r="Y163">
            <v>4.24</v>
          </cell>
          <cell r="Z163">
            <v>4.46</v>
          </cell>
          <cell r="AA163">
            <v>4.46</v>
          </cell>
          <cell r="AB163">
            <v>4.5</v>
          </cell>
          <cell r="AC163">
            <v>4.5460000000000003</v>
          </cell>
          <cell r="AD163">
            <v>4.5460000000000003</v>
          </cell>
          <cell r="AE163">
            <v>4.5460000000000003</v>
          </cell>
          <cell r="AF163">
            <v>4.5460000000000003</v>
          </cell>
          <cell r="AG163">
            <v>4.5460000000000003</v>
          </cell>
          <cell r="AH163">
            <v>4.5460000000000003</v>
          </cell>
          <cell r="AI163">
            <v>4.5460000000000003</v>
          </cell>
          <cell r="AJ163">
            <v>4.5460000000000003</v>
          </cell>
          <cell r="AK163">
            <v>4.5460000000000003</v>
          </cell>
          <cell r="AL163">
            <v>4.5460000000000003</v>
          </cell>
          <cell r="AM163">
            <v>4.3540000000000001</v>
          </cell>
          <cell r="AN163">
            <v>4.1619999999999999</v>
          </cell>
          <cell r="AO163">
            <v>3.9699999999999998</v>
          </cell>
          <cell r="AP163">
            <v>3.7779999999999996</v>
          </cell>
          <cell r="AQ163">
            <v>3.5859999999999994</v>
          </cell>
        </row>
        <row r="164">
          <cell r="G164">
            <v>0</v>
          </cell>
          <cell r="H164">
            <v>0</v>
          </cell>
          <cell r="I164">
            <v>0</v>
          </cell>
          <cell r="J164">
            <v>0</v>
          </cell>
          <cell r="K164">
            <v>0</v>
          </cell>
          <cell r="L164">
            <v>0</v>
          </cell>
          <cell r="M164">
            <v>0</v>
          </cell>
          <cell r="N164">
            <v>30</v>
          </cell>
          <cell r="O164">
            <v>30</v>
          </cell>
          <cell r="P164">
            <v>60</v>
          </cell>
          <cell r="Q164">
            <v>60</v>
          </cell>
          <cell r="R164">
            <v>60</v>
          </cell>
          <cell r="S164">
            <v>60</v>
          </cell>
          <cell r="T164">
            <v>60</v>
          </cell>
          <cell r="U164">
            <v>60</v>
          </cell>
          <cell r="V164">
            <v>60</v>
          </cell>
          <cell r="W164">
            <v>60</v>
          </cell>
          <cell r="X164">
            <v>60</v>
          </cell>
          <cell r="Y164">
            <v>60</v>
          </cell>
          <cell r="Z164">
            <v>60</v>
          </cell>
          <cell r="AA164">
            <v>60</v>
          </cell>
          <cell r="AB164">
            <v>60</v>
          </cell>
          <cell r="AC164">
            <v>60</v>
          </cell>
          <cell r="AD164">
            <v>60</v>
          </cell>
          <cell r="AE164">
            <v>60</v>
          </cell>
          <cell r="AF164">
            <v>60</v>
          </cell>
          <cell r="AG164">
            <v>60</v>
          </cell>
          <cell r="AH164">
            <v>60</v>
          </cell>
          <cell r="AI164">
            <v>60</v>
          </cell>
          <cell r="AJ164">
            <v>60</v>
          </cell>
          <cell r="AK164">
            <v>60</v>
          </cell>
          <cell r="AL164">
            <v>60</v>
          </cell>
          <cell r="AM164">
            <v>57.6</v>
          </cell>
          <cell r="AN164">
            <v>55.2</v>
          </cell>
          <cell r="AO164">
            <v>52.800000000000004</v>
          </cell>
          <cell r="AP164">
            <v>50.400000000000006</v>
          </cell>
          <cell r="AQ164">
            <v>48.000000000000007</v>
          </cell>
        </row>
        <row r="165">
          <cell r="G165">
            <v>0</v>
          </cell>
          <cell r="H165">
            <v>0</v>
          </cell>
          <cell r="I165">
            <v>0</v>
          </cell>
          <cell r="J165">
            <v>0</v>
          </cell>
          <cell r="K165">
            <v>0</v>
          </cell>
          <cell r="L165">
            <v>0</v>
          </cell>
          <cell r="M165">
            <v>0</v>
          </cell>
          <cell r="N165">
            <v>1.25</v>
          </cell>
          <cell r="O165">
            <v>2.5</v>
          </cell>
          <cell r="P165">
            <v>3.2</v>
          </cell>
          <cell r="Q165">
            <v>3.2</v>
          </cell>
          <cell r="R165">
            <v>4.2</v>
          </cell>
          <cell r="S165">
            <v>4.8900000000000006</v>
          </cell>
          <cell r="T165">
            <v>5.5100000000000007</v>
          </cell>
          <cell r="U165">
            <v>6.4</v>
          </cell>
          <cell r="V165">
            <v>6.4</v>
          </cell>
          <cell r="W165">
            <v>7.5600000000000005</v>
          </cell>
          <cell r="X165">
            <v>9.67</v>
          </cell>
          <cell r="Y165">
            <v>10.98</v>
          </cell>
          <cell r="Z165">
            <v>11.110000000000001</v>
          </cell>
          <cell r="AA165">
            <v>11.110000000000001</v>
          </cell>
          <cell r="AB165">
            <v>11.110000000000001</v>
          </cell>
          <cell r="AC165">
            <v>11.110000000000001</v>
          </cell>
          <cell r="AD165">
            <v>11.160000000000002</v>
          </cell>
          <cell r="AE165">
            <v>11.200000000000001</v>
          </cell>
          <cell r="AF165">
            <v>11.200000000000001</v>
          </cell>
          <cell r="AG165">
            <v>11.200000000000001</v>
          </cell>
          <cell r="AH165">
            <v>11.200000000000001</v>
          </cell>
          <cell r="AI165">
            <v>11.200000000000001</v>
          </cell>
          <cell r="AJ165">
            <v>11.200000000000001</v>
          </cell>
          <cell r="AK165">
            <v>11.200000000000001</v>
          </cell>
          <cell r="AL165">
            <v>11.200000000000001</v>
          </cell>
          <cell r="AM165">
            <v>10.72</v>
          </cell>
          <cell r="AN165">
            <v>10.24</v>
          </cell>
          <cell r="AO165">
            <v>9.76</v>
          </cell>
          <cell r="AP165">
            <v>9.2799999999999994</v>
          </cell>
          <cell r="AQ165">
            <v>8.7999999999999989</v>
          </cell>
        </row>
        <row r="166">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0.19</v>
          </cell>
          <cell r="V166">
            <v>0.19</v>
          </cell>
          <cell r="W166">
            <v>0.19</v>
          </cell>
          <cell r="X166">
            <v>0.33</v>
          </cell>
          <cell r="Y166">
            <v>0.51</v>
          </cell>
          <cell r="Z166">
            <v>0.78</v>
          </cell>
          <cell r="AA166">
            <v>0.78</v>
          </cell>
          <cell r="AB166">
            <v>0.78</v>
          </cell>
          <cell r="AC166">
            <v>0.8</v>
          </cell>
          <cell r="AD166">
            <v>0.82000000000000006</v>
          </cell>
          <cell r="AE166">
            <v>1.19</v>
          </cell>
          <cell r="AF166">
            <v>1.19</v>
          </cell>
          <cell r="AG166">
            <v>1.3599999999999999</v>
          </cell>
          <cell r="AH166">
            <v>1.3599999999999999</v>
          </cell>
          <cell r="AI166">
            <v>1.3599999999999999</v>
          </cell>
          <cell r="AJ166">
            <v>1.3599999999999999</v>
          </cell>
          <cell r="AK166">
            <v>1.3599999999999999</v>
          </cell>
          <cell r="AL166">
            <v>1.3599999999999999</v>
          </cell>
          <cell r="AM166">
            <v>1.3599999999999999</v>
          </cell>
          <cell r="AN166">
            <v>1.3079999999999998</v>
          </cell>
          <cell r="AO166">
            <v>1.2559999999999998</v>
          </cell>
          <cell r="AP166">
            <v>1.2039999999999997</v>
          </cell>
          <cell r="AQ166">
            <v>1.1519999999999997</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0.09</v>
          </cell>
          <cell r="U167">
            <v>0.16</v>
          </cell>
          <cell r="V167">
            <v>0.16</v>
          </cell>
          <cell r="W167">
            <v>0.16</v>
          </cell>
          <cell r="X167">
            <v>0.8</v>
          </cell>
          <cell r="Y167">
            <v>1.1499999999999999</v>
          </cell>
          <cell r="Z167">
            <v>2.25</v>
          </cell>
          <cell r="AA167">
            <v>2.25</v>
          </cell>
          <cell r="AB167">
            <v>2.68</v>
          </cell>
          <cell r="AC167">
            <v>3.04</v>
          </cell>
          <cell r="AD167">
            <v>4.83</v>
          </cell>
          <cell r="AE167">
            <v>5.66</v>
          </cell>
          <cell r="AF167">
            <v>5.66</v>
          </cell>
          <cell r="AG167">
            <v>10.23</v>
          </cell>
          <cell r="AH167">
            <v>14.11</v>
          </cell>
          <cell r="AI167">
            <v>17.77</v>
          </cell>
          <cell r="AJ167">
            <v>20.6</v>
          </cell>
          <cell r="AK167">
            <v>20.6</v>
          </cell>
          <cell r="AL167">
            <v>20.6</v>
          </cell>
          <cell r="AM167">
            <v>20.6</v>
          </cell>
          <cell r="AN167">
            <v>19.8</v>
          </cell>
          <cell r="AO167">
            <v>19</v>
          </cell>
          <cell r="AP167">
            <v>18.2</v>
          </cell>
          <cell r="AQ167">
            <v>17.399999999999999</v>
          </cell>
        </row>
        <row r="168">
          <cell r="G168">
            <v>0</v>
          </cell>
          <cell r="H168">
            <v>0</v>
          </cell>
          <cell r="I168">
            <v>0</v>
          </cell>
          <cell r="J168">
            <v>0</v>
          </cell>
          <cell r="K168">
            <v>0</v>
          </cell>
          <cell r="L168">
            <v>0</v>
          </cell>
          <cell r="M168">
            <v>0</v>
          </cell>
          <cell r="N168">
            <v>0</v>
          </cell>
          <cell r="O168">
            <v>0</v>
          </cell>
          <cell r="P168">
            <v>0</v>
          </cell>
          <cell r="Q168">
            <v>0</v>
          </cell>
          <cell r="R168">
            <v>0</v>
          </cell>
          <cell r="S168">
            <v>0</v>
          </cell>
          <cell r="T168">
            <v>10</v>
          </cell>
          <cell r="U168">
            <v>10.07</v>
          </cell>
          <cell r="V168">
            <v>10.07</v>
          </cell>
          <cell r="W168">
            <v>14.17</v>
          </cell>
          <cell r="X168">
            <v>17.57</v>
          </cell>
          <cell r="Y168">
            <v>21.07</v>
          </cell>
          <cell r="Z168">
            <v>42.769999999999996</v>
          </cell>
          <cell r="AA168">
            <v>42.769999999999996</v>
          </cell>
          <cell r="AB168">
            <v>47.239999999999995</v>
          </cell>
          <cell r="AC168">
            <v>49.429999999999993</v>
          </cell>
          <cell r="AD168">
            <v>49.429999999999993</v>
          </cell>
          <cell r="AE168">
            <v>49.47999999999999</v>
          </cell>
          <cell r="AF168">
            <v>49.47999999999999</v>
          </cell>
          <cell r="AG168">
            <v>52.204999999999991</v>
          </cell>
          <cell r="AH168">
            <v>52.204999999999991</v>
          </cell>
          <cell r="AI168">
            <v>52.204999999999991</v>
          </cell>
          <cell r="AJ168">
            <v>52.204999999999991</v>
          </cell>
          <cell r="AK168">
            <v>52.204999999999991</v>
          </cell>
          <cell r="AL168">
            <v>52.204999999999991</v>
          </cell>
          <cell r="AM168">
            <v>52.204999999999991</v>
          </cell>
          <cell r="AN168">
            <v>50.112999999999992</v>
          </cell>
          <cell r="AO168">
            <v>48.020999999999994</v>
          </cell>
          <cell r="AP168">
            <v>45.928999999999995</v>
          </cell>
          <cell r="AQ168">
            <v>43.836999999999996</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0.46</v>
          </cell>
          <cell r="U169">
            <v>0.95</v>
          </cell>
          <cell r="V169">
            <v>0.95</v>
          </cell>
          <cell r="W169">
            <v>1.9</v>
          </cell>
          <cell r="X169">
            <v>3.28</v>
          </cell>
          <cell r="Y169">
            <v>4.75</v>
          </cell>
          <cell r="Z169">
            <v>5.93</v>
          </cell>
          <cell r="AA169">
            <v>5.93</v>
          </cell>
          <cell r="AB169">
            <v>6.9799999999999995</v>
          </cell>
          <cell r="AC169">
            <v>7.5299999999999994</v>
          </cell>
          <cell r="AD169">
            <v>8.01</v>
          </cell>
          <cell r="AE169">
            <v>8.8000000000000007</v>
          </cell>
          <cell r="AF169">
            <v>8.8000000000000007</v>
          </cell>
          <cell r="AG169">
            <v>11.4</v>
          </cell>
          <cell r="AH169">
            <v>13.200000000000001</v>
          </cell>
          <cell r="AI169">
            <v>14.000000000000002</v>
          </cell>
          <cell r="AJ169">
            <v>14.000000000000002</v>
          </cell>
          <cell r="AK169">
            <v>14.000000000000002</v>
          </cell>
          <cell r="AL169">
            <v>14.000000000000002</v>
          </cell>
          <cell r="AM169">
            <v>14.000000000000002</v>
          </cell>
          <cell r="AN169">
            <v>13.412000000000003</v>
          </cell>
          <cell r="AO169">
            <v>12.824000000000003</v>
          </cell>
          <cell r="AP169">
            <v>12.236000000000004</v>
          </cell>
          <cell r="AQ169">
            <v>11.648000000000005</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1.01</v>
          </cell>
          <cell r="X170">
            <v>1.26</v>
          </cell>
          <cell r="Y170">
            <v>1.63</v>
          </cell>
          <cell r="Z170">
            <v>1.73</v>
          </cell>
          <cell r="AA170">
            <v>1.73</v>
          </cell>
          <cell r="AB170">
            <v>1.9</v>
          </cell>
          <cell r="AC170">
            <v>2.15</v>
          </cell>
          <cell r="AD170">
            <v>2.81</v>
          </cell>
          <cell r="AE170">
            <v>3.0700000000000003</v>
          </cell>
          <cell r="AF170">
            <v>3.0700000000000003</v>
          </cell>
          <cell r="AG170">
            <v>8.17</v>
          </cell>
          <cell r="AH170">
            <v>14.17</v>
          </cell>
          <cell r="AI170">
            <v>18.196999999999999</v>
          </cell>
          <cell r="AJ170">
            <v>21.096999999999998</v>
          </cell>
          <cell r="AK170">
            <v>21.096999999999998</v>
          </cell>
          <cell r="AL170">
            <v>21.096999999999998</v>
          </cell>
          <cell r="AM170">
            <v>21.096999999999998</v>
          </cell>
          <cell r="AN170">
            <v>20.260999999999999</v>
          </cell>
          <cell r="AO170">
            <v>19.425000000000001</v>
          </cell>
          <cell r="AP170">
            <v>18.589000000000002</v>
          </cell>
          <cell r="AQ170">
            <v>17.753000000000004</v>
          </cell>
        </row>
        <row r="171">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40.450000000000003</v>
          </cell>
          <cell r="V171">
            <v>40.450000000000003</v>
          </cell>
          <cell r="W171">
            <v>40.450000000000003</v>
          </cell>
          <cell r="X171">
            <v>40.450000000000003</v>
          </cell>
          <cell r="Y171">
            <v>40.450000000000003</v>
          </cell>
          <cell r="Z171">
            <v>61.070000000000007</v>
          </cell>
          <cell r="AA171">
            <v>61.070000000000007</v>
          </cell>
          <cell r="AB171">
            <v>61.070000000000007</v>
          </cell>
          <cell r="AC171">
            <v>61.070000000000007</v>
          </cell>
          <cell r="AD171">
            <v>61.070000000000007</v>
          </cell>
          <cell r="AE171">
            <v>61.070000000000007</v>
          </cell>
          <cell r="AF171">
            <v>61.070000000000007</v>
          </cell>
          <cell r="AG171">
            <v>61.070000000000007</v>
          </cell>
          <cell r="AH171">
            <v>61.070000000000007</v>
          </cell>
          <cell r="AI171">
            <v>61.070000000000007</v>
          </cell>
          <cell r="AJ171">
            <v>61.070000000000007</v>
          </cell>
          <cell r="AK171">
            <v>61.070000000000007</v>
          </cell>
          <cell r="AL171">
            <v>61.070000000000007</v>
          </cell>
          <cell r="AM171">
            <v>61.070000000000007</v>
          </cell>
          <cell r="AN171">
            <v>58.670000000000009</v>
          </cell>
          <cell r="AO171">
            <v>56.27000000000001</v>
          </cell>
          <cell r="AP171">
            <v>53.870000000000012</v>
          </cell>
          <cell r="AQ171">
            <v>51.470000000000013</v>
          </cell>
        </row>
        <row r="172">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1</v>
          </cell>
          <cell r="V172">
            <v>1</v>
          </cell>
          <cell r="W172">
            <v>1</v>
          </cell>
          <cell r="X172">
            <v>1.3</v>
          </cell>
          <cell r="Y172">
            <v>2.2400000000000002</v>
          </cell>
          <cell r="Z172">
            <v>2.6700000000000004</v>
          </cell>
          <cell r="AA172">
            <v>2.6700000000000004</v>
          </cell>
          <cell r="AB172">
            <v>3.1200000000000006</v>
          </cell>
          <cell r="AC172">
            <v>4.2200000000000006</v>
          </cell>
          <cell r="AD172">
            <v>4.7200000000000006</v>
          </cell>
          <cell r="AE172">
            <v>4.9200000000000008</v>
          </cell>
          <cell r="AF172">
            <v>4.9200000000000008</v>
          </cell>
          <cell r="AG172">
            <v>4.9890000000000008</v>
          </cell>
          <cell r="AH172">
            <v>4.9890000000000008</v>
          </cell>
          <cell r="AI172">
            <v>4.9890000000000008</v>
          </cell>
          <cell r="AJ172">
            <v>4.9890000000000008</v>
          </cell>
          <cell r="AK172">
            <v>4.9890000000000008</v>
          </cell>
          <cell r="AL172">
            <v>4.9890000000000008</v>
          </cell>
          <cell r="AM172">
            <v>4.9890000000000008</v>
          </cell>
          <cell r="AN172">
            <v>4.7890000000000006</v>
          </cell>
          <cell r="AO172">
            <v>4.5890000000000004</v>
          </cell>
          <cell r="AP172">
            <v>4.3890000000000002</v>
          </cell>
          <cell r="AQ172">
            <v>4.1890000000000001</v>
          </cell>
        </row>
        <row r="173">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0.1</v>
          </cell>
          <cell r="AE173">
            <v>0.1</v>
          </cell>
          <cell r="AF173">
            <v>0.1</v>
          </cell>
          <cell r="AG173">
            <v>0.749</v>
          </cell>
          <cell r="AH173">
            <v>1.8490000000000002</v>
          </cell>
          <cell r="AI173">
            <v>2.7490000000000001</v>
          </cell>
          <cell r="AJ173">
            <v>3.5490000000000004</v>
          </cell>
          <cell r="AK173">
            <v>4.3490000000000002</v>
          </cell>
          <cell r="AL173">
            <v>4.3490000000000002</v>
          </cell>
          <cell r="AM173">
            <v>4.3490000000000002</v>
          </cell>
          <cell r="AN173">
            <v>4.3490000000000002</v>
          </cell>
          <cell r="AO173">
            <v>4.173</v>
          </cell>
          <cell r="AP173">
            <v>3.9969999999999999</v>
          </cell>
          <cell r="AQ173">
            <v>3.8209999999999997</v>
          </cell>
        </row>
        <row r="174">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0.1</v>
          </cell>
          <cell r="Y174">
            <v>0.1</v>
          </cell>
          <cell r="Z174">
            <v>0.1</v>
          </cell>
          <cell r="AA174">
            <v>0.1</v>
          </cell>
          <cell r="AB174">
            <v>0.31</v>
          </cell>
          <cell r="AC174">
            <v>0.38</v>
          </cell>
          <cell r="AD174">
            <v>0.67999999999999994</v>
          </cell>
          <cell r="AE174">
            <v>1.18</v>
          </cell>
          <cell r="AF174">
            <v>1.18</v>
          </cell>
          <cell r="AG174">
            <v>2.38</v>
          </cell>
          <cell r="AH174">
            <v>3.58</v>
          </cell>
          <cell r="AI174">
            <v>4.78</v>
          </cell>
          <cell r="AJ174">
            <v>4.78</v>
          </cell>
          <cell r="AK174">
            <v>4.78</v>
          </cell>
          <cell r="AL174">
            <v>4.78</v>
          </cell>
          <cell r="AM174">
            <v>4.78</v>
          </cell>
          <cell r="AN174">
            <v>4.78</v>
          </cell>
          <cell r="AO174">
            <v>4.6020000000000003</v>
          </cell>
          <cell r="AP174">
            <v>4.4240000000000004</v>
          </cell>
          <cell r="AQ174">
            <v>4.2460000000000004</v>
          </cell>
        </row>
        <row r="175">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1.5</v>
          </cell>
          <cell r="AE175">
            <v>1.9</v>
          </cell>
          <cell r="AF175">
            <v>1.9</v>
          </cell>
          <cell r="AG175">
            <v>3.9</v>
          </cell>
          <cell r="AH175">
            <v>7.4</v>
          </cell>
          <cell r="AI175">
            <v>11.2</v>
          </cell>
          <cell r="AJ175">
            <v>15</v>
          </cell>
          <cell r="AK175">
            <v>15</v>
          </cell>
          <cell r="AL175">
            <v>15</v>
          </cell>
          <cell r="AM175">
            <v>15</v>
          </cell>
          <cell r="AN175">
            <v>15</v>
          </cell>
          <cell r="AO175">
            <v>14.4</v>
          </cell>
          <cell r="AP175">
            <v>13.8</v>
          </cell>
          <cell r="AQ175">
            <v>13.200000000000001</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0.2</v>
          </cell>
          <cell r="AD176">
            <v>0.2</v>
          </cell>
          <cell r="AE176">
            <v>0.2</v>
          </cell>
          <cell r="AF176">
            <v>0.2</v>
          </cell>
          <cell r="AG176">
            <v>0.7</v>
          </cell>
          <cell r="AH176">
            <v>1.615</v>
          </cell>
          <cell r="AI176">
            <v>2.3380000000000001</v>
          </cell>
          <cell r="AJ176">
            <v>2.3380000000000001</v>
          </cell>
          <cell r="AK176">
            <v>2.3380000000000001</v>
          </cell>
          <cell r="AL176">
            <v>2.3380000000000001</v>
          </cell>
          <cell r="AM176">
            <v>2.3380000000000001</v>
          </cell>
          <cell r="AN176">
            <v>2.3380000000000001</v>
          </cell>
          <cell r="AO176">
            <v>2.246</v>
          </cell>
          <cell r="AP176">
            <v>2.1539999999999999</v>
          </cell>
          <cell r="AQ176">
            <v>2.0619999999999998</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20.2</v>
          </cell>
          <cell r="AE177">
            <v>20.2</v>
          </cell>
          <cell r="AF177">
            <v>20.2</v>
          </cell>
          <cell r="AG177">
            <v>40.200000000000003</v>
          </cell>
          <cell r="AH177">
            <v>60.2</v>
          </cell>
          <cell r="AI177">
            <v>60.2</v>
          </cell>
          <cell r="AJ177">
            <v>60.2</v>
          </cell>
          <cell r="AK177">
            <v>60.2</v>
          </cell>
          <cell r="AL177">
            <v>60.2</v>
          </cell>
          <cell r="AM177">
            <v>60.2</v>
          </cell>
          <cell r="AN177">
            <v>60.2</v>
          </cell>
          <cell r="AO177">
            <v>60.2</v>
          </cell>
          <cell r="AP177">
            <v>57.800000000000004</v>
          </cell>
          <cell r="AQ177">
            <v>55.400000000000006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12.3</v>
          </cell>
          <cell r="AE178">
            <v>12.3</v>
          </cell>
          <cell r="AF178">
            <v>12.3</v>
          </cell>
          <cell r="AG178">
            <v>24.8</v>
          </cell>
          <cell r="AH178">
            <v>24.8</v>
          </cell>
          <cell r="AI178">
            <v>24.8</v>
          </cell>
          <cell r="AJ178">
            <v>24.8</v>
          </cell>
          <cell r="AK178">
            <v>24.8</v>
          </cell>
          <cell r="AL178">
            <v>24.8</v>
          </cell>
          <cell r="AM178">
            <v>24.8</v>
          </cell>
          <cell r="AN178">
            <v>24.8</v>
          </cell>
          <cell r="AO178">
            <v>24.8</v>
          </cell>
          <cell r="AP178">
            <v>23.8</v>
          </cell>
          <cell r="AQ178">
            <v>22.8</v>
          </cell>
        </row>
        <row r="179">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0.55000000000000004</v>
          </cell>
          <cell r="AF179">
            <v>0.55000000000000004</v>
          </cell>
          <cell r="AG179">
            <v>2.37</v>
          </cell>
          <cell r="AH179">
            <v>5.37</v>
          </cell>
          <cell r="AI179">
            <v>8.370000000000001</v>
          </cell>
          <cell r="AJ179">
            <v>11.370000000000001</v>
          </cell>
          <cell r="AK179">
            <v>13.75</v>
          </cell>
          <cell r="AL179">
            <v>13.75</v>
          </cell>
          <cell r="AM179">
            <v>13.75</v>
          </cell>
          <cell r="AN179">
            <v>13.75</v>
          </cell>
          <cell r="AO179">
            <v>13.75</v>
          </cell>
          <cell r="AP179">
            <v>13.214</v>
          </cell>
          <cell r="AQ179">
            <v>12.678000000000001</v>
          </cell>
        </row>
        <row r="180">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0.72</v>
          </cell>
          <cell r="AF180">
            <v>0.72</v>
          </cell>
          <cell r="AG180">
            <v>5.42</v>
          </cell>
          <cell r="AH180">
            <v>11.02</v>
          </cell>
          <cell r="AI180">
            <v>16.52</v>
          </cell>
          <cell r="AJ180">
            <v>16.52</v>
          </cell>
          <cell r="AK180">
            <v>16.52</v>
          </cell>
          <cell r="AL180">
            <v>16.52</v>
          </cell>
          <cell r="AM180">
            <v>16.52</v>
          </cell>
          <cell r="AN180">
            <v>16.52</v>
          </cell>
          <cell r="AO180">
            <v>16.52</v>
          </cell>
          <cell r="AP180">
            <v>15.86</v>
          </cell>
          <cell r="AQ180">
            <v>15.2</v>
          </cell>
        </row>
        <row r="181">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3</v>
          </cell>
          <cell r="AH181">
            <v>8.1999999999999993</v>
          </cell>
          <cell r="AI181">
            <v>14.2</v>
          </cell>
          <cell r="AJ181">
            <v>20.2</v>
          </cell>
          <cell r="AK181">
            <v>25.2</v>
          </cell>
          <cell r="AL181">
            <v>25.2</v>
          </cell>
          <cell r="AM181">
            <v>25.2</v>
          </cell>
          <cell r="AN181">
            <v>25.2</v>
          </cell>
          <cell r="AO181">
            <v>25.2</v>
          </cell>
          <cell r="AP181">
            <v>25.2</v>
          </cell>
          <cell r="AQ181">
            <v>24.2</v>
          </cell>
        </row>
        <row r="182">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3</v>
          </cell>
          <cell r="AH182">
            <v>6.2</v>
          </cell>
          <cell r="AI182">
            <v>9.1999999999999993</v>
          </cell>
          <cell r="AJ182">
            <v>12.2</v>
          </cell>
          <cell r="AK182">
            <v>15.2</v>
          </cell>
          <cell r="AL182">
            <v>15.2</v>
          </cell>
          <cell r="AM182">
            <v>15.2</v>
          </cell>
          <cell r="AN182">
            <v>15.2</v>
          </cell>
          <cell r="AO182">
            <v>15.2</v>
          </cell>
          <cell r="AP182">
            <v>15.2</v>
          </cell>
          <cell r="AQ182">
            <v>14.6</v>
          </cell>
        </row>
        <row r="183">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3</v>
          </cell>
          <cell r="AH183">
            <v>11</v>
          </cell>
          <cell r="AI183">
            <v>19</v>
          </cell>
          <cell r="AJ183">
            <v>27</v>
          </cell>
          <cell r="AK183">
            <v>35</v>
          </cell>
          <cell r="AL183">
            <v>40</v>
          </cell>
          <cell r="AM183">
            <v>40</v>
          </cell>
          <cell r="AN183">
            <v>40</v>
          </cell>
          <cell r="AO183">
            <v>40</v>
          </cell>
          <cell r="AP183">
            <v>40</v>
          </cell>
          <cell r="AQ183">
            <v>38.4</v>
          </cell>
        </row>
        <row r="184">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3</v>
          </cell>
          <cell r="AH184">
            <v>8</v>
          </cell>
          <cell r="AI184">
            <v>13</v>
          </cell>
          <cell r="AJ184">
            <v>17</v>
          </cell>
          <cell r="AK184">
            <v>21</v>
          </cell>
          <cell r="AL184">
            <v>25</v>
          </cell>
          <cell r="AM184">
            <v>25</v>
          </cell>
          <cell r="AN184">
            <v>25</v>
          </cell>
          <cell r="AO184">
            <v>25</v>
          </cell>
          <cell r="AP184">
            <v>25</v>
          </cell>
          <cell r="AQ184">
            <v>24</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0.5</v>
          </cell>
          <cell r="AH185">
            <v>1.5</v>
          </cell>
          <cell r="AI185">
            <v>3</v>
          </cell>
          <cell r="AJ185">
            <v>5</v>
          </cell>
          <cell r="AK185">
            <v>6.5</v>
          </cell>
          <cell r="AL185">
            <v>7.6</v>
          </cell>
          <cell r="AM185">
            <v>7.6</v>
          </cell>
          <cell r="AN185">
            <v>7.6</v>
          </cell>
          <cell r="AO185">
            <v>7.6</v>
          </cell>
          <cell r="AP185">
            <v>7.6</v>
          </cell>
          <cell r="AQ185">
            <v>7.2959999999999994</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3</v>
          </cell>
          <cell r="AI186">
            <v>6</v>
          </cell>
          <cell r="AJ186">
            <v>9</v>
          </cell>
          <cell r="AK186">
            <v>12</v>
          </cell>
          <cell r="AL186">
            <v>15</v>
          </cell>
          <cell r="AM186">
            <v>15</v>
          </cell>
          <cell r="AN186">
            <v>15</v>
          </cell>
          <cell r="AO186">
            <v>15</v>
          </cell>
          <cell r="AP186">
            <v>15</v>
          </cell>
          <cell r="AQ186">
            <v>15</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3</v>
          </cell>
          <cell r="AI187">
            <v>6</v>
          </cell>
          <cell r="AJ187">
            <v>9</v>
          </cell>
          <cell r="AK187">
            <v>12</v>
          </cell>
          <cell r="AL187">
            <v>15</v>
          </cell>
          <cell r="AM187">
            <v>15</v>
          </cell>
          <cell r="AN187">
            <v>15</v>
          </cell>
          <cell r="AO187">
            <v>15</v>
          </cell>
          <cell r="AP187">
            <v>15</v>
          </cell>
          <cell r="AQ187">
            <v>15</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20</v>
          </cell>
          <cell r="AI188">
            <v>40</v>
          </cell>
          <cell r="AJ188">
            <v>40</v>
          </cell>
          <cell r="AK188">
            <v>40</v>
          </cell>
          <cell r="AL188">
            <v>40</v>
          </cell>
          <cell r="AM188">
            <v>40</v>
          </cell>
          <cell r="AN188">
            <v>40</v>
          </cell>
          <cell r="AO188">
            <v>40</v>
          </cell>
          <cell r="AP188">
            <v>40</v>
          </cell>
          <cell r="AQ188">
            <v>40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3</v>
          </cell>
          <cell r="AJ189">
            <v>8</v>
          </cell>
          <cell r="AK189">
            <v>13</v>
          </cell>
          <cell r="AL189">
            <v>18</v>
          </cell>
          <cell r="AM189">
            <v>22</v>
          </cell>
          <cell r="AN189">
            <v>25</v>
          </cell>
          <cell r="AO189">
            <v>25</v>
          </cell>
          <cell r="AP189">
            <v>25</v>
          </cell>
          <cell r="AQ189">
            <v>25</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2</v>
          </cell>
          <cell r="AJ190">
            <v>4</v>
          </cell>
          <cell r="AK190">
            <v>6</v>
          </cell>
          <cell r="AL190">
            <v>8</v>
          </cell>
          <cell r="AM190">
            <v>10</v>
          </cell>
          <cell r="AN190">
            <v>10</v>
          </cell>
          <cell r="AO190">
            <v>10</v>
          </cell>
          <cell r="AP190">
            <v>10</v>
          </cell>
          <cell r="AQ190">
            <v>10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1.5</v>
          </cell>
          <cell r="AJ191">
            <v>3.5</v>
          </cell>
          <cell r="AK191">
            <v>5.5</v>
          </cell>
          <cell r="AL191">
            <v>7</v>
          </cell>
          <cell r="AM191">
            <v>8.5</v>
          </cell>
          <cell r="AN191">
            <v>10</v>
          </cell>
          <cell r="AO191">
            <v>10</v>
          </cell>
          <cell r="AP191">
            <v>10</v>
          </cell>
          <cell r="AQ191">
            <v>10</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2.5</v>
          </cell>
          <cell r="AJ192">
            <v>5</v>
          </cell>
          <cell r="AK192">
            <v>7.5</v>
          </cell>
          <cell r="AL192">
            <v>10</v>
          </cell>
          <cell r="AM192">
            <v>12.5</v>
          </cell>
          <cell r="AN192">
            <v>15</v>
          </cell>
          <cell r="AO192">
            <v>15</v>
          </cell>
          <cell r="AP192">
            <v>15</v>
          </cell>
          <cell r="AQ192">
            <v>15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3</v>
          </cell>
          <cell r="AK193">
            <v>6</v>
          </cell>
          <cell r="AL193">
            <v>8</v>
          </cell>
          <cell r="AM193">
            <v>10</v>
          </cell>
          <cell r="AN193">
            <v>10</v>
          </cell>
          <cell r="AO193">
            <v>10</v>
          </cell>
          <cell r="AP193">
            <v>10</v>
          </cell>
          <cell r="AQ193">
            <v>10</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3</v>
          </cell>
          <cell r="AK194">
            <v>7</v>
          </cell>
          <cell r="AL194">
            <v>11</v>
          </cell>
          <cell r="AM194">
            <v>14</v>
          </cell>
          <cell r="AN194">
            <v>17</v>
          </cell>
          <cell r="AO194">
            <v>20</v>
          </cell>
          <cell r="AP194">
            <v>20</v>
          </cell>
          <cell r="AQ194">
            <v>20</v>
          </cell>
        </row>
        <row r="195">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1.5</v>
          </cell>
          <cell r="AK195">
            <v>3.5</v>
          </cell>
          <cell r="AL195">
            <v>5.5</v>
          </cell>
          <cell r="AM195">
            <v>7.5</v>
          </cell>
          <cell r="AN195">
            <v>9</v>
          </cell>
          <cell r="AO195">
            <v>10</v>
          </cell>
          <cell r="AP195">
            <v>10</v>
          </cell>
          <cell r="AQ195">
            <v>10</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v>
          </cell>
          <cell r="AL196">
            <v>5</v>
          </cell>
          <cell r="AM196">
            <v>9</v>
          </cell>
          <cell r="AN196">
            <v>13</v>
          </cell>
          <cell r="AO196">
            <v>17</v>
          </cell>
          <cell r="AP196">
            <v>20</v>
          </cell>
          <cell r="AQ196">
            <v>20</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2</v>
          </cell>
          <cell r="AL197">
            <v>5</v>
          </cell>
          <cell r="AM197">
            <v>9</v>
          </cell>
          <cell r="AN197">
            <v>13</v>
          </cell>
          <cell r="AO197">
            <v>17</v>
          </cell>
          <cell r="AP197">
            <v>20</v>
          </cell>
          <cell r="AQ197">
            <v>20</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5</v>
          </cell>
          <cell r="AM198">
            <v>10</v>
          </cell>
          <cell r="AN198">
            <v>15</v>
          </cell>
          <cell r="AO198">
            <v>20</v>
          </cell>
          <cell r="AP198">
            <v>25</v>
          </cell>
          <cell r="AQ198">
            <v>30</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row>
        <row r="205">
          <cell r="D205">
            <v>132.08145625000003</v>
          </cell>
          <cell r="G205">
            <v>0</v>
          </cell>
          <cell r="H205">
            <v>8.149687500000001E-2</v>
          </cell>
          <cell r="I205">
            <v>8.149687500000001E-2</v>
          </cell>
          <cell r="J205">
            <v>8.149687500000001E-2</v>
          </cell>
          <cell r="K205">
            <v>8.149687500000001E-2</v>
          </cell>
          <cell r="L205">
            <v>0.32598750000000004</v>
          </cell>
          <cell r="M205">
            <v>0.23315625000000001</v>
          </cell>
          <cell r="N205">
            <v>0.23315625000000001</v>
          </cell>
          <cell r="O205">
            <v>0.23315625000000001</v>
          </cell>
          <cell r="P205">
            <v>0.23315625000000001</v>
          </cell>
          <cell r="Q205">
            <v>0.93262500000000004</v>
          </cell>
          <cell r="R205">
            <v>0.36533437499999988</v>
          </cell>
          <cell r="S205">
            <v>0.36533437499999988</v>
          </cell>
          <cell r="T205">
            <v>0.36533437499999988</v>
          </cell>
          <cell r="U205">
            <v>0.36533437499999988</v>
          </cell>
          <cell r="V205">
            <v>1.4613374999999995</v>
          </cell>
          <cell r="W205">
            <v>0.27700000000000002</v>
          </cell>
          <cell r="X205">
            <v>0.36799999999999999</v>
          </cell>
          <cell r="Y205">
            <v>0.496</v>
          </cell>
          <cell r="Z205">
            <v>0.38400000000000001</v>
          </cell>
          <cell r="AA205">
            <v>1.5249999999999999</v>
          </cell>
          <cell r="AB205">
            <v>0.61810874999999998</v>
          </cell>
          <cell r="AC205">
            <v>0.61810874999999998</v>
          </cell>
          <cell r="AD205">
            <v>0.61810874999999998</v>
          </cell>
          <cell r="AE205">
            <v>0.61810874999999998</v>
          </cell>
          <cell r="AF205">
            <v>2.4724349999999999</v>
          </cell>
          <cell r="AG205">
            <v>2.9661674999999996</v>
          </cell>
          <cell r="AH205">
            <v>3.5697712500000001</v>
          </cell>
          <cell r="AI205">
            <v>4.1814150000000012</v>
          </cell>
          <cell r="AJ205">
            <v>4.6470149999999997</v>
          </cell>
          <cell r="AK205">
            <v>5.0178375000000015</v>
          </cell>
          <cell r="AL205">
            <v>5.3595375000000018</v>
          </cell>
          <cell r="AM205">
            <v>5.6257725000000027</v>
          </cell>
          <cell r="AN205">
            <v>5.8200074999999982</v>
          </cell>
          <cell r="AO205">
            <v>5.912939999999999</v>
          </cell>
          <cell r="AP205">
            <v>5.9415900000000006</v>
          </cell>
          <cell r="AQ205">
            <v>5.880840000000001</v>
          </cell>
        </row>
        <row r="206">
          <cell r="D206">
            <v>132.53439375000002</v>
          </cell>
          <cell r="G206">
            <v>0</v>
          </cell>
          <cell r="H206">
            <v>8.149687500000001E-2</v>
          </cell>
          <cell r="I206">
            <v>8.149687500000001E-2</v>
          </cell>
          <cell r="J206">
            <v>8.149687500000001E-2</v>
          </cell>
          <cell r="K206">
            <v>8.149687500000001E-2</v>
          </cell>
          <cell r="L206">
            <v>0.32598750000000004</v>
          </cell>
          <cell r="M206">
            <v>0.23315625000000001</v>
          </cell>
          <cell r="N206">
            <v>0.23315625000000001</v>
          </cell>
          <cell r="O206">
            <v>0.23315625000000001</v>
          </cell>
          <cell r="P206">
            <v>0.23315625000000001</v>
          </cell>
          <cell r="Q206">
            <v>0.93262500000000004</v>
          </cell>
          <cell r="R206">
            <v>0.36533437499999988</v>
          </cell>
          <cell r="S206">
            <v>0.36533437499999988</v>
          </cell>
          <cell r="T206">
            <v>0.36533437499999988</v>
          </cell>
          <cell r="U206">
            <v>0.36533437499999988</v>
          </cell>
          <cell r="V206">
            <v>1.4613374999999995</v>
          </cell>
          <cell r="W206">
            <v>0.49448437499999998</v>
          </cell>
          <cell r="X206">
            <v>0.49448437499999998</v>
          </cell>
          <cell r="Y206">
            <v>0.49448437499999998</v>
          </cell>
          <cell r="Z206">
            <v>0.49448437499999998</v>
          </cell>
          <cell r="AA206">
            <v>1.9779374999999999</v>
          </cell>
          <cell r="AB206">
            <v>0.61810874999999998</v>
          </cell>
          <cell r="AC206">
            <v>0.61810874999999998</v>
          </cell>
          <cell r="AD206">
            <v>0.61810874999999998</v>
          </cell>
          <cell r="AE206">
            <v>0.61810874999999998</v>
          </cell>
          <cell r="AF206">
            <v>2.4724349999999999</v>
          </cell>
          <cell r="AG206">
            <v>2.9661674999999996</v>
          </cell>
          <cell r="AH206">
            <v>3.5697712500000001</v>
          </cell>
          <cell r="AI206">
            <v>4.1814150000000012</v>
          </cell>
          <cell r="AJ206">
            <v>4.6470149999999997</v>
          </cell>
          <cell r="AK206">
            <v>5.0178375000000015</v>
          </cell>
          <cell r="AL206">
            <v>5.3595375000000018</v>
          </cell>
          <cell r="AM206">
            <v>5.6257725000000027</v>
          </cell>
          <cell r="AN206">
            <v>5.8200074999999982</v>
          </cell>
          <cell r="AO206">
            <v>5.912939999999999</v>
          </cell>
          <cell r="AP206">
            <v>5.9415900000000006</v>
          </cell>
          <cell r="AQ206">
            <v>5.880840000000001</v>
          </cell>
        </row>
        <row r="207">
          <cell r="D207">
            <v>1.7443874999999995</v>
          </cell>
          <cell r="L207">
            <v>2.3549999999999998E-2</v>
          </cell>
          <cell r="Q207">
            <v>5.3175E-2</v>
          </cell>
          <cell r="V207">
            <v>7.30875E-2</v>
          </cell>
          <cell r="AA207">
            <v>7.9949999999999993E-2</v>
          </cell>
          <cell r="AF207">
            <v>8.0250000000000002E-2</v>
          </cell>
          <cell r="AG207">
            <v>8.0250000000000002E-2</v>
          </cell>
          <cell r="AH207">
            <v>8.0250000000000002E-2</v>
          </cell>
          <cell r="AI207">
            <v>8.0250000000000002E-2</v>
          </cell>
          <cell r="AJ207">
            <v>8.0250000000000002E-2</v>
          </cell>
          <cell r="AK207">
            <v>7.8734999999999999E-2</v>
          </cell>
          <cell r="AL207">
            <v>7.5705000000000008E-2</v>
          </cell>
          <cell r="AM207">
            <v>7.2675000000000003E-2</v>
          </cell>
          <cell r="AN207">
            <v>6.9645000000000012E-2</v>
          </cell>
          <cell r="AO207">
            <v>6.6615000000000008E-2</v>
          </cell>
          <cell r="AP207">
            <v>6.3585000000000003E-2</v>
          </cell>
          <cell r="AQ207">
            <v>6.0555000000000012E-2</v>
          </cell>
        </row>
        <row r="208">
          <cell r="D208">
            <v>2.6968612500000009</v>
          </cell>
          <cell r="L208">
            <v>1.9912499999999996E-2</v>
          </cell>
          <cell r="Q208">
            <v>6.5324999999999994E-2</v>
          </cell>
          <cell r="V208">
            <v>0.10451249999999998</v>
          </cell>
          <cell r="AA208">
            <v>0.12056249999999999</v>
          </cell>
          <cell r="AF208">
            <v>0.12836250000000002</v>
          </cell>
          <cell r="AG208">
            <v>0.13478625</v>
          </cell>
          <cell r="AH208">
            <v>0.13577250000000002</v>
          </cell>
          <cell r="AI208">
            <v>0.13577250000000002</v>
          </cell>
          <cell r="AJ208">
            <v>0.13577250000000002</v>
          </cell>
          <cell r="AK208">
            <v>0.13307250000000001</v>
          </cell>
          <cell r="AL208">
            <v>0.12767250000000002</v>
          </cell>
          <cell r="AM208">
            <v>0.12227250000000003</v>
          </cell>
          <cell r="AN208">
            <v>0.1168725</v>
          </cell>
          <cell r="AO208">
            <v>0.11147250000000002</v>
          </cell>
          <cell r="AP208">
            <v>0.1060725</v>
          </cell>
          <cell r="AQ208">
            <v>0.10067250000000001</v>
          </cell>
        </row>
        <row r="209">
          <cell r="D209">
            <v>12.697499999999993</v>
          </cell>
          <cell r="L209">
            <v>0.28252500000000003</v>
          </cell>
          <cell r="Q209">
            <v>0.57277500000000003</v>
          </cell>
          <cell r="V209">
            <v>0.58050000000000002</v>
          </cell>
          <cell r="AA209">
            <v>0.58050000000000002</v>
          </cell>
          <cell r="AF209">
            <v>0.58065000000000011</v>
          </cell>
          <cell r="AG209">
            <v>0.58080000000000009</v>
          </cell>
          <cell r="AH209">
            <v>0.58080000000000009</v>
          </cell>
          <cell r="AI209">
            <v>0.58080000000000009</v>
          </cell>
          <cell r="AJ209">
            <v>0.58080000000000009</v>
          </cell>
          <cell r="AK209">
            <v>0.58080000000000009</v>
          </cell>
          <cell r="AL209">
            <v>0.56913000000000014</v>
          </cell>
          <cell r="AM209">
            <v>0.54579000000000011</v>
          </cell>
          <cell r="AN209">
            <v>0.52245000000000019</v>
          </cell>
          <cell r="AO209">
            <v>0.49911000000000022</v>
          </cell>
          <cell r="AP209">
            <v>0.47577000000000025</v>
          </cell>
          <cell r="AQ209">
            <v>0.45243000000000017</v>
          </cell>
        </row>
        <row r="210">
          <cell r="D210">
            <v>1.8113624999999975</v>
          </cell>
          <cell r="L210">
            <v>0</v>
          </cell>
          <cell r="Q210">
            <v>2.1374999999999996E-3</v>
          </cell>
          <cell r="V210">
            <v>9.3749999999999997E-3</v>
          </cell>
          <cell r="AA210">
            <v>1.9012500000000002E-2</v>
          </cell>
          <cell r="AF210">
            <v>3.3337499999999999E-2</v>
          </cell>
          <cell r="AG210">
            <v>5.3249999999999999E-2</v>
          </cell>
          <cell r="AH210">
            <v>7.3499999999999996E-2</v>
          </cell>
          <cell r="AI210">
            <v>9.2999999999999985E-2</v>
          </cell>
          <cell r="AJ210">
            <v>0.10237499999999998</v>
          </cell>
          <cell r="AK210">
            <v>0.10237499999999998</v>
          </cell>
          <cell r="AL210">
            <v>0.10237499999999998</v>
          </cell>
          <cell r="AM210">
            <v>0.10027499999999998</v>
          </cell>
          <cell r="AN210">
            <v>9.6074999999999994E-2</v>
          </cell>
          <cell r="AO210">
            <v>9.1874999999999971E-2</v>
          </cell>
          <cell r="AP210">
            <v>8.7674999999999975E-2</v>
          </cell>
          <cell r="AQ210">
            <v>8.3474999999999966E-2</v>
          </cell>
        </row>
        <row r="211">
          <cell r="D211">
            <v>0.65796749999999915</v>
          </cell>
          <cell r="L211">
            <v>0</v>
          </cell>
          <cell r="Q211">
            <v>2.2124999999999996E-3</v>
          </cell>
          <cell r="V211">
            <v>9.7874999999999993E-3</v>
          </cell>
          <cell r="AA211">
            <v>2.4300000000000002E-2</v>
          </cell>
          <cell r="AF211">
            <v>3.3772499999999997E-2</v>
          </cell>
          <cell r="AG211">
            <v>3.4095E-2</v>
          </cell>
          <cell r="AH211">
            <v>3.4095E-2</v>
          </cell>
          <cell r="AI211">
            <v>3.4095E-2</v>
          </cell>
          <cell r="AJ211">
            <v>3.4095E-2</v>
          </cell>
          <cell r="AK211">
            <v>3.4095E-2</v>
          </cell>
          <cell r="AL211">
            <v>3.4095E-2</v>
          </cell>
          <cell r="AM211">
            <v>3.3375000000000002E-2</v>
          </cell>
          <cell r="AN211">
            <v>3.1934999999999998E-2</v>
          </cell>
          <cell r="AO211">
            <v>3.0494999999999998E-2</v>
          </cell>
          <cell r="AP211">
            <v>2.9054999999999997E-2</v>
          </cell>
          <cell r="AQ211">
            <v>2.7614999999999994E-2</v>
          </cell>
        </row>
        <row r="212">
          <cell r="D212">
            <v>9.9000000000000039</v>
          </cell>
          <cell r="L212">
            <v>0</v>
          </cell>
          <cell r="Q212">
            <v>0.22499999999999998</v>
          </cell>
          <cell r="V212">
            <v>0.44999999999999996</v>
          </cell>
          <cell r="AA212">
            <v>0.44999999999999996</v>
          </cell>
          <cell r="AF212">
            <v>0.44999999999999996</v>
          </cell>
          <cell r="AG212">
            <v>0.44999999999999996</v>
          </cell>
          <cell r="AH212">
            <v>0.44999999999999996</v>
          </cell>
          <cell r="AI212">
            <v>0.44999999999999996</v>
          </cell>
          <cell r="AJ212">
            <v>0.44999999999999996</v>
          </cell>
          <cell r="AK212">
            <v>0.44999999999999996</v>
          </cell>
          <cell r="AL212">
            <v>0.44999999999999996</v>
          </cell>
          <cell r="AM212">
            <v>0.44099999999999995</v>
          </cell>
          <cell r="AN212">
            <v>0.42300000000000004</v>
          </cell>
          <cell r="AO212">
            <v>0.40499999999999997</v>
          </cell>
          <cell r="AP212">
            <v>0.38700000000000007</v>
          </cell>
          <cell r="AQ212">
            <v>0.36899999999999999</v>
          </cell>
        </row>
        <row r="213">
          <cell r="D213">
            <v>1.6163249999999993</v>
          </cell>
          <cell r="L213">
            <v>0</v>
          </cell>
          <cell r="Q213">
            <v>1.2E-2</v>
          </cell>
          <cell r="V213">
            <v>3.6000000000000004E-2</v>
          </cell>
          <cell r="AA213">
            <v>6.5662499999999999E-2</v>
          </cell>
          <cell r="AF213">
            <v>8.3662500000000001E-2</v>
          </cell>
          <cell r="AG213">
            <v>8.4000000000000005E-2</v>
          </cell>
          <cell r="AH213">
            <v>8.4000000000000005E-2</v>
          </cell>
          <cell r="AI213">
            <v>8.4000000000000005E-2</v>
          </cell>
          <cell r="AJ213">
            <v>8.4000000000000005E-2</v>
          </cell>
          <cell r="AK213">
            <v>8.4000000000000005E-2</v>
          </cell>
          <cell r="AL213">
            <v>8.4000000000000005E-2</v>
          </cell>
          <cell r="AM213">
            <v>8.2200000000000009E-2</v>
          </cell>
          <cell r="AN213">
            <v>7.8600000000000003E-2</v>
          </cell>
          <cell r="AO213">
            <v>7.4999999999999997E-2</v>
          </cell>
          <cell r="AP213">
            <v>7.1399999999999991E-2</v>
          </cell>
          <cell r="AQ213">
            <v>6.7799999999999985E-2</v>
          </cell>
        </row>
        <row r="214">
          <cell r="D214">
            <v>0.21967499999999993</v>
          </cell>
          <cell r="L214">
            <v>0</v>
          </cell>
          <cell r="Q214">
            <v>0</v>
          </cell>
          <cell r="V214">
            <v>7.1250000000000003E-4</v>
          </cell>
          <cell r="AA214">
            <v>3.6374999999999997E-3</v>
          </cell>
          <cell r="AF214">
            <v>7.3875E-3</v>
          </cell>
          <cell r="AG214">
            <v>9.5624999999999998E-3</v>
          </cell>
          <cell r="AH214">
            <v>1.0199999999999999E-2</v>
          </cell>
          <cell r="AI214">
            <v>1.0199999999999999E-2</v>
          </cell>
          <cell r="AJ214">
            <v>1.0199999999999999E-2</v>
          </cell>
          <cell r="AK214">
            <v>1.0199999999999999E-2</v>
          </cell>
          <cell r="AL214">
            <v>1.0199999999999999E-2</v>
          </cell>
          <cell r="AM214">
            <v>1.0199999999999999E-2</v>
          </cell>
          <cell r="AN214">
            <v>1.0004999999999998E-2</v>
          </cell>
          <cell r="AO214">
            <v>9.6149999999999985E-3</v>
          </cell>
          <cell r="AP214">
            <v>9.2249999999999971E-3</v>
          </cell>
          <cell r="AQ214">
            <v>8.8349999999999974E-3</v>
          </cell>
        </row>
        <row r="215">
          <cell r="D215">
            <v>2.9450999999999969</v>
          </cell>
          <cell r="L215">
            <v>0</v>
          </cell>
          <cell r="Q215">
            <v>0</v>
          </cell>
          <cell r="V215">
            <v>5.9999999999999995E-4</v>
          </cell>
          <cell r="AA215">
            <v>9.0375000000000004E-3</v>
          </cell>
          <cell r="AF215">
            <v>2.9662499999999998E-2</v>
          </cell>
          <cell r="AG215">
            <v>5.9587500000000002E-2</v>
          </cell>
          <cell r="AH215">
            <v>9.1274999999999995E-2</v>
          </cell>
          <cell r="AI215">
            <v>0.11954999999999999</v>
          </cell>
          <cell r="AJ215">
            <v>0.1438875</v>
          </cell>
          <cell r="AK215">
            <v>0.1545</v>
          </cell>
          <cell r="AL215">
            <v>0.1545</v>
          </cell>
          <cell r="AM215">
            <v>0.1545</v>
          </cell>
          <cell r="AN215">
            <v>0.15150000000000002</v>
          </cell>
          <cell r="AO215">
            <v>0.14549999999999999</v>
          </cell>
          <cell r="AP215">
            <v>0.13950000000000001</v>
          </cell>
          <cell r="AQ215">
            <v>0.13349999999999998</v>
          </cell>
        </row>
        <row r="216">
          <cell r="D216">
            <v>8.1912937499999963</v>
          </cell>
          <cell r="L216">
            <v>0</v>
          </cell>
          <cell r="Q216">
            <v>0</v>
          </cell>
          <cell r="V216">
            <v>3.7762499999999997E-2</v>
          </cell>
          <cell r="AA216">
            <v>0.19814999999999997</v>
          </cell>
          <cell r="AF216">
            <v>0.34593749999999995</v>
          </cell>
          <cell r="AG216">
            <v>0.38131874999999987</v>
          </cell>
          <cell r="AH216">
            <v>0.39153749999999993</v>
          </cell>
          <cell r="AI216">
            <v>0.39153749999999993</v>
          </cell>
          <cell r="AJ216">
            <v>0.39153749999999993</v>
          </cell>
          <cell r="AK216">
            <v>0.39153749999999993</v>
          </cell>
          <cell r="AL216">
            <v>0.39153749999999993</v>
          </cell>
          <cell r="AM216">
            <v>0.39153749999999993</v>
          </cell>
          <cell r="AN216">
            <v>0.38369249999999994</v>
          </cell>
          <cell r="AO216">
            <v>0.36800249999999995</v>
          </cell>
          <cell r="AP216">
            <v>0.35231249999999992</v>
          </cell>
          <cell r="AQ216">
            <v>0.33662249999999994</v>
          </cell>
        </row>
        <row r="217">
          <cell r="D217">
            <v>1.9742250000000026</v>
          </cell>
          <cell r="L217">
            <v>0</v>
          </cell>
          <cell r="Q217">
            <v>0</v>
          </cell>
          <cell r="V217">
            <v>3.5624999999999997E-3</v>
          </cell>
          <cell r="AA217">
            <v>2.58E-2</v>
          </cell>
          <cell r="AF217">
            <v>5.5237500000000002E-2</v>
          </cell>
          <cell r="AG217">
            <v>7.5750000000000012E-2</v>
          </cell>
          <cell r="AH217">
            <v>9.2249999999999999E-2</v>
          </cell>
          <cell r="AI217">
            <v>0.10200000000000001</v>
          </cell>
          <cell r="AJ217">
            <v>0.10500000000000001</v>
          </cell>
          <cell r="AK217">
            <v>0.10500000000000001</v>
          </cell>
          <cell r="AL217">
            <v>0.10500000000000001</v>
          </cell>
          <cell r="AM217">
            <v>0.10500000000000001</v>
          </cell>
          <cell r="AN217">
            <v>0.10279500000000003</v>
          </cell>
          <cell r="AO217">
            <v>9.8385000000000014E-2</v>
          </cell>
          <cell r="AP217">
            <v>9.3975000000000031E-2</v>
          </cell>
          <cell r="AQ217">
            <v>8.956500000000002E-2</v>
          </cell>
        </row>
        <row r="218">
          <cell r="D218">
            <v>2.9034337500000009</v>
          </cell>
          <cell r="L218">
            <v>0</v>
          </cell>
          <cell r="Q218">
            <v>0</v>
          </cell>
          <cell r="V218">
            <v>0</v>
          </cell>
          <cell r="AA218">
            <v>6.4874999999999993E-3</v>
          </cell>
          <cell r="AF218">
            <v>1.8000000000000002E-2</v>
          </cell>
          <cell r="AG218">
            <v>4.215E-2</v>
          </cell>
          <cell r="AH218">
            <v>8.3775000000000002E-2</v>
          </cell>
          <cell r="AI218">
            <v>0.12137624999999999</v>
          </cell>
          <cell r="AJ218">
            <v>0.14735249999999997</v>
          </cell>
          <cell r="AK218">
            <v>0.15822749999999997</v>
          </cell>
          <cell r="AL218">
            <v>0.15822749999999997</v>
          </cell>
          <cell r="AM218">
            <v>0.15822749999999997</v>
          </cell>
          <cell r="AN218">
            <v>0.15509249999999999</v>
          </cell>
          <cell r="AO218">
            <v>0.1488225</v>
          </cell>
          <cell r="AP218">
            <v>0.1425525</v>
          </cell>
          <cell r="AQ218">
            <v>0.13628250000000003</v>
          </cell>
        </row>
        <row r="219">
          <cell r="D219">
            <v>10.094437500000005</v>
          </cell>
          <cell r="L219">
            <v>0</v>
          </cell>
          <cell r="Q219">
            <v>0</v>
          </cell>
          <cell r="V219">
            <v>0.1516875</v>
          </cell>
          <cell r="AA219">
            <v>0.38070000000000004</v>
          </cell>
          <cell r="AF219">
            <v>0.45802500000000002</v>
          </cell>
          <cell r="AG219">
            <v>0.45802500000000002</v>
          </cell>
          <cell r="AH219">
            <v>0.45802500000000002</v>
          </cell>
          <cell r="AI219">
            <v>0.45802500000000002</v>
          </cell>
          <cell r="AJ219">
            <v>0.45802500000000002</v>
          </cell>
          <cell r="AK219">
            <v>0.45802500000000002</v>
          </cell>
          <cell r="AL219">
            <v>0.45802500000000002</v>
          </cell>
          <cell r="AM219">
            <v>0.45802500000000002</v>
          </cell>
          <cell r="AN219">
            <v>0.44902500000000001</v>
          </cell>
          <cell r="AO219">
            <v>0.4310250000000001</v>
          </cell>
          <cell r="AP219">
            <v>0.41302500000000003</v>
          </cell>
          <cell r="AQ219">
            <v>0.39502500000000013</v>
          </cell>
        </row>
        <row r="220">
          <cell r="D220">
            <v>0.77358374999999979</v>
          </cell>
          <cell r="L220">
            <v>0</v>
          </cell>
          <cell r="Q220">
            <v>0</v>
          </cell>
          <cell r="V220">
            <v>3.7499999999999999E-3</v>
          </cell>
          <cell r="AA220">
            <v>1.37625E-2</v>
          </cell>
          <cell r="AF220">
            <v>2.8462500000000005E-2</v>
          </cell>
          <cell r="AG220">
            <v>3.7158750000000011E-2</v>
          </cell>
          <cell r="AH220">
            <v>3.7417500000000006E-2</v>
          </cell>
          <cell r="AI220">
            <v>3.7417500000000006E-2</v>
          </cell>
          <cell r="AJ220">
            <v>3.7417500000000006E-2</v>
          </cell>
          <cell r="AK220">
            <v>3.7417500000000006E-2</v>
          </cell>
          <cell r="AL220">
            <v>3.7417500000000006E-2</v>
          </cell>
          <cell r="AM220">
            <v>3.7417500000000006E-2</v>
          </cell>
          <cell r="AN220">
            <v>3.6667500000000006E-2</v>
          </cell>
          <cell r="AO220">
            <v>3.5167499999999997E-2</v>
          </cell>
          <cell r="AP220">
            <v>3.3667500000000003E-2</v>
          </cell>
          <cell r="AQ220">
            <v>3.2167499999999995E-2</v>
          </cell>
        </row>
        <row r="221">
          <cell r="D221">
            <v>0.58150874999999935</v>
          </cell>
          <cell r="L221">
            <v>0</v>
          </cell>
          <cell r="Q221">
            <v>0</v>
          </cell>
          <cell r="V221">
            <v>0</v>
          </cell>
          <cell r="AA221">
            <v>0</v>
          </cell>
          <cell r="AF221">
            <v>3.7500000000000001E-4</v>
          </cell>
          <cell r="AG221">
            <v>3.1837499999999999E-3</v>
          </cell>
          <cell r="AH221">
            <v>9.7425000000000012E-3</v>
          </cell>
          <cell r="AI221">
            <v>1.7242500000000001E-2</v>
          </cell>
          <cell r="AJ221">
            <v>2.36175E-2</v>
          </cell>
          <cell r="AK221">
            <v>2.9617500000000001E-2</v>
          </cell>
          <cell r="AL221">
            <v>3.2617500000000001E-2</v>
          </cell>
          <cell r="AM221">
            <v>3.2617500000000001E-2</v>
          </cell>
          <cell r="AN221">
            <v>3.2617500000000001E-2</v>
          </cell>
          <cell r="AO221">
            <v>3.19575E-2</v>
          </cell>
          <cell r="AP221">
            <v>3.0637499999999998E-2</v>
          </cell>
          <cell r="AQ221">
            <v>2.9317499999999996E-2</v>
          </cell>
        </row>
        <row r="222">
          <cell r="D222">
            <v>0.75033750000000021</v>
          </cell>
          <cell r="L222">
            <v>0</v>
          </cell>
          <cell r="Q222">
            <v>0</v>
          </cell>
          <cell r="V222">
            <v>0</v>
          </cell>
          <cell r="AA222">
            <v>3.7500000000000001E-4</v>
          </cell>
          <cell r="AF222">
            <v>4.7999999999999996E-3</v>
          </cell>
          <cell r="AG222">
            <v>1.3349999999999997E-2</v>
          </cell>
          <cell r="AH222">
            <v>2.2349999999999998E-2</v>
          </cell>
          <cell r="AI222">
            <v>3.1349999999999996E-2</v>
          </cell>
          <cell r="AJ222">
            <v>3.585E-2</v>
          </cell>
          <cell r="AK222">
            <v>3.585E-2</v>
          </cell>
          <cell r="AL222">
            <v>3.585E-2</v>
          </cell>
          <cell r="AM222">
            <v>3.585E-2</v>
          </cell>
          <cell r="AN222">
            <v>3.585E-2</v>
          </cell>
          <cell r="AO222">
            <v>3.5182500000000005E-2</v>
          </cell>
          <cell r="AP222">
            <v>3.3847499999999996E-2</v>
          </cell>
          <cell r="AQ222">
            <v>3.2512500000000007E-2</v>
          </cell>
        </row>
        <row r="223">
          <cell r="D223">
            <v>2.0955000000000008</v>
          </cell>
          <cell r="L223">
            <v>0</v>
          </cell>
          <cell r="Q223">
            <v>0</v>
          </cell>
          <cell r="V223">
            <v>0</v>
          </cell>
          <cell r="AA223">
            <v>0</v>
          </cell>
          <cell r="AF223">
            <v>7.1249999999999994E-3</v>
          </cell>
          <cell r="AG223">
            <v>2.1749999999999999E-2</v>
          </cell>
          <cell r="AH223">
            <v>4.2375000000000003E-2</v>
          </cell>
          <cell r="AI223">
            <v>6.9750000000000006E-2</v>
          </cell>
          <cell r="AJ223">
            <v>9.824999999999999E-2</v>
          </cell>
          <cell r="AK223">
            <v>0.11249999999999999</v>
          </cell>
          <cell r="AL223">
            <v>0.11249999999999999</v>
          </cell>
          <cell r="AM223">
            <v>0.11249999999999999</v>
          </cell>
          <cell r="AN223">
            <v>0.11249999999999999</v>
          </cell>
          <cell r="AO223">
            <v>0.11024999999999999</v>
          </cell>
          <cell r="AP223">
            <v>0.10575000000000001</v>
          </cell>
          <cell r="AQ223">
            <v>0.10124999999999999</v>
          </cell>
        </row>
        <row r="224">
          <cell r="D224">
            <v>0.34033499999999967</v>
          </cell>
          <cell r="L224">
            <v>0</v>
          </cell>
          <cell r="Q224">
            <v>0</v>
          </cell>
          <cell r="V224">
            <v>0</v>
          </cell>
          <cell r="AA224">
            <v>0</v>
          </cell>
          <cell r="AF224">
            <v>7.5000000000000002E-4</v>
          </cell>
          <cell r="AG224">
            <v>3.3749999999999995E-3</v>
          </cell>
          <cell r="AH224">
            <v>8.6812499999999997E-3</v>
          </cell>
          <cell r="AI224">
            <v>1.482375E-2</v>
          </cell>
          <cell r="AJ224">
            <v>1.7534999999999999E-2</v>
          </cell>
          <cell r="AK224">
            <v>1.7534999999999999E-2</v>
          </cell>
          <cell r="AL224">
            <v>1.7534999999999999E-2</v>
          </cell>
          <cell r="AM224">
            <v>1.7534999999999999E-2</v>
          </cell>
          <cell r="AN224">
            <v>1.7534999999999999E-2</v>
          </cell>
          <cell r="AO224">
            <v>1.7189999999999997E-2</v>
          </cell>
          <cell r="AP224">
            <v>1.6500000000000001E-2</v>
          </cell>
          <cell r="AQ224">
            <v>1.5809999999999998E-2</v>
          </cell>
        </row>
        <row r="225">
          <cell r="D225">
            <v>9.5122500000000052</v>
          </cell>
          <cell r="L225">
            <v>0</v>
          </cell>
          <cell r="Q225">
            <v>0</v>
          </cell>
          <cell r="V225">
            <v>0</v>
          </cell>
          <cell r="AA225">
            <v>0</v>
          </cell>
          <cell r="AF225">
            <v>7.5749999999999998E-2</v>
          </cell>
          <cell r="AG225">
            <v>0.22650000000000001</v>
          </cell>
          <cell r="AH225">
            <v>0.3765</v>
          </cell>
          <cell r="AI225">
            <v>0.45150000000000001</v>
          </cell>
          <cell r="AJ225">
            <v>0.45150000000000001</v>
          </cell>
          <cell r="AK225">
            <v>0.45150000000000001</v>
          </cell>
          <cell r="AL225">
            <v>0.45150000000000001</v>
          </cell>
          <cell r="AM225">
            <v>0.45150000000000001</v>
          </cell>
          <cell r="AN225">
            <v>0.45150000000000001</v>
          </cell>
          <cell r="AO225">
            <v>0.45150000000000001</v>
          </cell>
          <cell r="AP225">
            <v>0.4425</v>
          </cell>
          <cell r="AQ225">
            <v>0.42450000000000004</v>
          </cell>
        </row>
        <row r="226">
          <cell r="D226">
            <v>3.9689999999999994</v>
          </cell>
          <cell r="L226">
            <v>0</v>
          </cell>
          <cell r="Q226">
            <v>0</v>
          </cell>
          <cell r="V226">
            <v>0</v>
          </cell>
          <cell r="AA226">
            <v>0</v>
          </cell>
          <cell r="AF226">
            <v>4.6124999999999999E-2</v>
          </cell>
          <cell r="AG226">
            <v>0.139125</v>
          </cell>
          <cell r="AH226">
            <v>0.186</v>
          </cell>
          <cell r="AI226">
            <v>0.186</v>
          </cell>
          <cell r="AJ226">
            <v>0.186</v>
          </cell>
          <cell r="AK226">
            <v>0.186</v>
          </cell>
          <cell r="AL226">
            <v>0.186</v>
          </cell>
          <cell r="AM226">
            <v>0.186</v>
          </cell>
          <cell r="AN226">
            <v>0.186</v>
          </cell>
          <cell r="AO226">
            <v>0.186</v>
          </cell>
          <cell r="AP226">
            <v>0.18225</v>
          </cell>
          <cell r="AQ226">
            <v>0.17474999999999999</v>
          </cell>
        </row>
        <row r="227">
          <cell r="D227">
            <v>2.0145375000000012</v>
          </cell>
          <cell r="L227">
            <v>0</v>
          </cell>
          <cell r="Q227">
            <v>0</v>
          </cell>
          <cell r="V227">
            <v>0</v>
          </cell>
          <cell r="AA227">
            <v>0</v>
          </cell>
          <cell r="AF227">
            <v>2.0625000000000001E-3</v>
          </cell>
          <cell r="AG227">
            <v>1.095E-2</v>
          </cell>
          <cell r="AH227">
            <v>2.9024999999999999E-2</v>
          </cell>
          <cell r="AI227">
            <v>5.1525000000000008E-2</v>
          </cell>
          <cell r="AJ227">
            <v>7.4025000000000007E-2</v>
          </cell>
          <cell r="AK227">
            <v>9.4200000000000006E-2</v>
          </cell>
          <cell r="AL227">
            <v>0.10312499999999999</v>
          </cell>
          <cell r="AM227">
            <v>0.10312499999999999</v>
          </cell>
          <cell r="AN227">
            <v>0.10312499999999999</v>
          </cell>
          <cell r="AO227">
            <v>0.10312499999999999</v>
          </cell>
          <cell r="AP227">
            <v>0.101115</v>
          </cell>
          <cell r="AQ227">
            <v>9.7095000000000015E-2</v>
          </cell>
        </row>
        <row r="228">
          <cell r="D228">
            <v>2.4881250000000015</v>
          </cell>
          <cell r="AF228">
            <v>2.6999999999999997E-3</v>
          </cell>
          <cell r="AG228">
            <v>2.0324999999999999E-2</v>
          </cell>
          <cell r="AH228">
            <v>4.1324999999999994E-2</v>
          </cell>
          <cell r="AI228">
            <v>6.1949999999999998E-2</v>
          </cell>
          <cell r="AJ228">
            <v>6.4649999999999985E-2</v>
          </cell>
          <cell r="AK228">
            <v>6.4649999999999985E-2</v>
          </cell>
          <cell r="AL228">
            <v>8.2274999999999987E-2</v>
          </cell>
          <cell r="AM228">
            <v>0.10327499999999999</v>
          </cell>
          <cell r="AN228">
            <v>0.1239</v>
          </cell>
          <cell r="AO228">
            <v>0.1239</v>
          </cell>
          <cell r="AP228">
            <v>0.12142499999999998</v>
          </cell>
          <cell r="AQ228">
            <v>0.11894999999999999</v>
          </cell>
        </row>
        <row r="229">
          <cell r="D229">
            <v>3.7717500000000008</v>
          </cell>
          <cell r="L229">
            <v>0</v>
          </cell>
          <cell r="Q229">
            <v>0</v>
          </cell>
          <cell r="V229">
            <v>0</v>
          </cell>
          <cell r="AA229">
            <v>0</v>
          </cell>
          <cell r="AF229">
            <v>0</v>
          </cell>
          <cell r="AG229">
            <v>1.125E-2</v>
          </cell>
          <cell r="AH229">
            <v>4.1999999999999996E-2</v>
          </cell>
          <cell r="AI229">
            <v>8.3999999999999991E-2</v>
          </cell>
          <cell r="AJ229">
            <v>0.129</v>
          </cell>
          <cell r="AK229">
            <v>0.17024999999999998</v>
          </cell>
          <cell r="AL229">
            <v>0.189</v>
          </cell>
          <cell r="AM229">
            <v>0.189</v>
          </cell>
          <cell r="AN229">
            <v>0.189</v>
          </cell>
          <cell r="AO229">
            <v>0.189</v>
          </cell>
          <cell r="AP229">
            <v>0.189</v>
          </cell>
          <cell r="AQ229">
            <v>0.18525</v>
          </cell>
        </row>
        <row r="230">
          <cell r="D230">
            <v>2.3092500000000009</v>
          </cell>
          <cell r="L230">
            <v>0</v>
          </cell>
          <cell r="Q230">
            <v>0</v>
          </cell>
          <cell r="V230">
            <v>0</v>
          </cell>
          <cell r="AA230">
            <v>0</v>
          </cell>
          <cell r="AF230">
            <v>0</v>
          </cell>
          <cell r="AG230">
            <v>1.125E-2</v>
          </cell>
          <cell r="AH230">
            <v>3.4499999999999996E-2</v>
          </cell>
          <cell r="AI230">
            <v>5.7749999999999996E-2</v>
          </cell>
          <cell r="AJ230">
            <v>8.0249999999999988E-2</v>
          </cell>
          <cell r="AK230">
            <v>0.10274999999999999</v>
          </cell>
          <cell r="AL230">
            <v>0.11399999999999999</v>
          </cell>
          <cell r="AM230">
            <v>0.11399999999999999</v>
          </cell>
          <cell r="AN230">
            <v>0.11399999999999999</v>
          </cell>
          <cell r="AO230">
            <v>0.11399999999999999</v>
          </cell>
          <cell r="AP230">
            <v>0.11399999999999999</v>
          </cell>
          <cell r="AQ230">
            <v>0.11174999999999999</v>
          </cell>
        </row>
        <row r="231">
          <cell r="D231">
            <v>5.8124999999999956</v>
          </cell>
          <cell r="AF231">
            <v>0</v>
          </cell>
          <cell r="AG231">
            <v>1.125E-2</v>
          </cell>
          <cell r="AH231">
            <v>4.1249999999999995E-2</v>
          </cell>
          <cell r="AI231">
            <v>7.1249999999999994E-2</v>
          </cell>
          <cell r="AJ231">
            <v>0.10124999999999999</v>
          </cell>
          <cell r="AK231">
            <v>0.13125000000000001</v>
          </cell>
          <cell r="AL231">
            <v>0.16125</v>
          </cell>
          <cell r="AM231">
            <v>0.19125</v>
          </cell>
          <cell r="AN231">
            <v>0.22125</v>
          </cell>
          <cell r="AO231">
            <v>0.25124999999999997</v>
          </cell>
          <cell r="AP231">
            <v>0.28125</v>
          </cell>
          <cell r="AQ231">
            <v>0.29399999999999998</v>
          </cell>
        </row>
        <row r="232">
          <cell r="D232">
            <v>3.6524999999999999</v>
          </cell>
          <cell r="L232">
            <v>0</v>
          </cell>
          <cell r="Q232">
            <v>0</v>
          </cell>
          <cell r="V232">
            <v>0</v>
          </cell>
          <cell r="AA232">
            <v>0</v>
          </cell>
          <cell r="AF232">
            <v>0</v>
          </cell>
          <cell r="AG232">
            <v>1.125E-2</v>
          </cell>
          <cell r="AH232">
            <v>0.03</v>
          </cell>
          <cell r="AI232">
            <v>4.8750000000000002E-2</v>
          </cell>
          <cell r="AJ232">
            <v>6.3750000000000001E-2</v>
          </cell>
          <cell r="AK232">
            <v>7.8750000000000001E-2</v>
          </cell>
          <cell r="AL232">
            <v>0.105</v>
          </cell>
          <cell r="AM232">
            <v>0.12375</v>
          </cell>
          <cell r="AN232">
            <v>0.14249999999999999</v>
          </cell>
          <cell r="AO232">
            <v>0.1575</v>
          </cell>
          <cell r="AP232">
            <v>0.17249999999999999</v>
          </cell>
          <cell r="AQ232">
            <v>0.18375</v>
          </cell>
        </row>
        <row r="233">
          <cell r="D233">
            <v>1.0927499999999994</v>
          </cell>
          <cell r="L233">
            <v>0</v>
          </cell>
          <cell r="Q233">
            <v>0</v>
          </cell>
          <cell r="V233">
            <v>0</v>
          </cell>
          <cell r="AA233">
            <v>0</v>
          </cell>
          <cell r="AF233">
            <v>0</v>
          </cell>
          <cell r="AG233">
            <v>1.8749999999999999E-3</v>
          </cell>
          <cell r="AH233">
            <v>5.6249999999999998E-3</v>
          </cell>
          <cell r="AI233">
            <v>1.125E-2</v>
          </cell>
          <cell r="AJ233">
            <v>1.8749999999999999E-2</v>
          </cell>
          <cell r="AK233">
            <v>2.4375000000000001E-2</v>
          </cell>
          <cell r="AL233">
            <v>3.0374999999999999E-2</v>
          </cell>
          <cell r="AM233">
            <v>3.4124999999999996E-2</v>
          </cell>
          <cell r="AN233">
            <v>3.9750000000000001E-2</v>
          </cell>
          <cell r="AO233">
            <v>4.725E-2</v>
          </cell>
          <cell r="AP233">
            <v>5.2874999999999998E-2</v>
          </cell>
          <cell r="AQ233">
            <v>5.5859999999999993E-2</v>
          </cell>
        </row>
        <row r="234">
          <cell r="D234">
            <v>2.2500000000000009</v>
          </cell>
          <cell r="L234">
            <v>0</v>
          </cell>
          <cell r="Q234">
            <v>0</v>
          </cell>
          <cell r="V234">
            <v>0</v>
          </cell>
          <cell r="AA234">
            <v>0</v>
          </cell>
          <cell r="AF234">
            <v>0</v>
          </cell>
          <cell r="AG234">
            <v>0</v>
          </cell>
          <cell r="AH234">
            <v>1.125E-2</v>
          </cell>
          <cell r="AI234">
            <v>3.3750000000000002E-2</v>
          </cell>
          <cell r="AJ234">
            <v>5.6249999999999994E-2</v>
          </cell>
          <cell r="AK234">
            <v>7.8750000000000001E-2</v>
          </cell>
          <cell r="AL234">
            <v>0.10124999999999999</v>
          </cell>
          <cell r="AM234">
            <v>0.11249999999999999</v>
          </cell>
          <cell r="AN234">
            <v>0.11249999999999999</v>
          </cell>
          <cell r="AO234">
            <v>0.11249999999999999</v>
          </cell>
          <cell r="AP234">
            <v>0.11249999999999999</v>
          </cell>
          <cell r="AQ234">
            <v>0.11249999999999999</v>
          </cell>
        </row>
        <row r="235">
          <cell r="D235">
            <v>2.2500000000000009</v>
          </cell>
          <cell r="L235">
            <v>0</v>
          </cell>
          <cell r="Q235">
            <v>0</v>
          </cell>
          <cell r="V235">
            <v>0</v>
          </cell>
          <cell r="AA235">
            <v>0</v>
          </cell>
          <cell r="AF235">
            <v>0</v>
          </cell>
          <cell r="AG235">
            <v>0</v>
          </cell>
          <cell r="AH235">
            <v>1.125E-2</v>
          </cell>
          <cell r="AI235">
            <v>3.3750000000000002E-2</v>
          </cell>
          <cell r="AJ235">
            <v>5.6249999999999994E-2</v>
          </cell>
          <cell r="AK235">
            <v>7.8750000000000001E-2</v>
          </cell>
          <cell r="AL235">
            <v>0.10124999999999999</v>
          </cell>
          <cell r="AM235">
            <v>0.11249999999999999</v>
          </cell>
          <cell r="AN235">
            <v>0.11249999999999999</v>
          </cell>
          <cell r="AO235">
            <v>0.11249999999999999</v>
          </cell>
          <cell r="AP235">
            <v>0.11249999999999999</v>
          </cell>
          <cell r="AQ235">
            <v>0.11249999999999999</v>
          </cell>
        </row>
        <row r="236">
          <cell r="D236">
            <v>6.4499999999999966</v>
          </cell>
          <cell r="L236">
            <v>0</v>
          </cell>
          <cell r="Q236">
            <v>0</v>
          </cell>
          <cell r="V236">
            <v>0</v>
          </cell>
          <cell r="AA236">
            <v>0</v>
          </cell>
          <cell r="AF236">
            <v>0</v>
          </cell>
          <cell r="AG236">
            <v>0</v>
          </cell>
          <cell r="AH236">
            <v>7.4999999999999997E-2</v>
          </cell>
          <cell r="AI236">
            <v>0.22499999999999998</v>
          </cell>
          <cell r="AJ236">
            <v>0.3</v>
          </cell>
          <cell r="AK236">
            <v>0.3</v>
          </cell>
          <cell r="AL236">
            <v>0.3</v>
          </cell>
          <cell r="AM236">
            <v>0.3</v>
          </cell>
          <cell r="AN236">
            <v>0.3</v>
          </cell>
          <cell r="AO236">
            <v>0.3</v>
          </cell>
          <cell r="AP236">
            <v>0.3</v>
          </cell>
          <cell r="AQ236">
            <v>0.3</v>
          </cell>
        </row>
        <row r="237">
          <cell r="D237">
            <v>3.6674999999999995</v>
          </cell>
          <cell r="L237">
            <v>0</v>
          </cell>
          <cell r="Q237">
            <v>0</v>
          </cell>
          <cell r="V237">
            <v>0</v>
          </cell>
          <cell r="AA237">
            <v>0</v>
          </cell>
          <cell r="AF237">
            <v>0</v>
          </cell>
          <cell r="AG237">
            <v>0</v>
          </cell>
          <cell r="AH237">
            <v>0</v>
          </cell>
          <cell r="AI237">
            <v>1.125E-2</v>
          </cell>
          <cell r="AJ237">
            <v>4.1249999999999995E-2</v>
          </cell>
          <cell r="AK237">
            <v>7.8750000000000001E-2</v>
          </cell>
          <cell r="AL237">
            <v>0.11624999999999999</v>
          </cell>
          <cell r="AM237">
            <v>0.15</v>
          </cell>
          <cell r="AN237">
            <v>0.17624999999999999</v>
          </cell>
          <cell r="AO237">
            <v>0.1875</v>
          </cell>
          <cell r="AP237">
            <v>0.1875</v>
          </cell>
          <cell r="AQ237">
            <v>0.1875</v>
          </cell>
        </row>
        <row r="238">
          <cell r="D238">
            <v>1.4999999999999993</v>
          </cell>
          <cell r="L238">
            <v>0</v>
          </cell>
          <cell r="Q238">
            <v>0</v>
          </cell>
          <cell r="V238">
            <v>0</v>
          </cell>
          <cell r="AA238">
            <v>0</v>
          </cell>
          <cell r="AF238">
            <v>0</v>
          </cell>
          <cell r="AG238">
            <v>0</v>
          </cell>
          <cell r="AH238">
            <v>0</v>
          </cell>
          <cell r="AI238">
            <v>7.4999999999999997E-3</v>
          </cell>
          <cell r="AJ238">
            <v>2.2499999999999999E-2</v>
          </cell>
          <cell r="AK238">
            <v>3.7499999999999999E-2</v>
          </cell>
          <cell r="AL238">
            <v>5.2499999999999998E-2</v>
          </cell>
          <cell r="AM238">
            <v>6.7500000000000004E-2</v>
          </cell>
          <cell r="AN238">
            <v>7.4999999999999997E-2</v>
          </cell>
          <cell r="AO238">
            <v>7.4999999999999997E-2</v>
          </cell>
          <cell r="AP238">
            <v>7.4999999999999997E-2</v>
          </cell>
          <cell r="AQ238">
            <v>7.4999999999999997E-2</v>
          </cell>
        </row>
        <row r="239">
          <cell r="D239">
            <v>1.4699999999999991</v>
          </cell>
          <cell r="L239">
            <v>0</v>
          </cell>
          <cell r="Q239">
            <v>0</v>
          </cell>
          <cell r="V239">
            <v>0</v>
          </cell>
          <cell r="AA239">
            <v>0</v>
          </cell>
          <cell r="AF239">
            <v>0</v>
          </cell>
          <cell r="AG239">
            <v>0</v>
          </cell>
          <cell r="AH239">
            <v>0</v>
          </cell>
          <cell r="AI239">
            <v>5.6249999999999998E-3</v>
          </cell>
          <cell r="AJ239">
            <v>1.8749999999999999E-2</v>
          </cell>
          <cell r="AK239">
            <v>3.3750000000000002E-2</v>
          </cell>
          <cell r="AL239">
            <v>4.6875E-2</v>
          </cell>
          <cell r="AM239">
            <v>5.8124999999999996E-2</v>
          </cell>
          <cell r="AN239">
            <v>6.9374999999999992E-2</v>
          </cell>
          <cell r="AO239">
            <v>7.4999999999999997E-2</v>
          </cell>
          <cell r="AP239">
            <v>7.4999999999999997E-2</v>
          </cell>
          <cell r="AQ239">
            <v>7.4999999999999997E-2</v>
          </cell>
        </row>
        <row r="240">
          <cell r="D240">
            <v>2.193750000000001</v>
          </cell>
          <cell r="AF240">
            <v>0</v>
          </cell>
          <cell r="AG240">
            <v>0</v>
          </cell>
          <cell r="AH240">
            <v>0</v>
          </cell>
          <cell r="AI240">
            <v>9.3749999999999997E-3</v>
          </cell>
          <cell r="AJ240">
            <v>1.8749999999999999E-2</v>
          </cell>
          <cell r="AK240">
            <v>2.8124999999999997E-2</v>
          </cell>
          <cell r="AL240">
            <v>3.7499999999999999E-2</v>
          </cell>
          <cell r="AM240">
            <v>4.6875E-2</v>
          </cell>
          <cell r="AN240">
            <v>6.5625000000000003E-2</v>
          </cell>
          <cell r="AO240">
            <v>7.4999999999999997E-2</v>
          </cell>
          <cell r="AP240">
            <v>8.4374999999999992E-2</v>
          </cell>
          <cell r="AQ240">
            <v>9.375E-2</v>
          </cell>
        </row>
        <row r="241">
          <cell r="D241">
            <v>1.5524999999999991</v>
          </cell>
          <cell r="L241">
            <v>0</v>
          </cell>
          <cell r="Q241">
            <v>0</v>
          </cell>
          <cell r="V241">
            <v>0</v>
          </cell>
          <cell r="AA241">
            <v>0</v>
          </cell>
          <cell r="AF241">
            <v>0</v>
          </cell>
          <cell r="AG241">
            <v>0</v>
          </cell>
          <cell r="AH241">
            <v>0</v>
          </cell>
          <cell r="AI241">
            <v>0</v>
          </cell>
          <cell r="AJ241">
            <v>1.125E-2</v>
          </cell>
          <cell r="AK241">
            <v>3.3750000000000002E-2</v>
          </cell>
          <cell r="AL241">
            <v>5.2499999999999998E-2</v>
          </cell>
          <cell r="AM241">
            <v>6.7500000000000004E-2</v>
          </cell>
          <cell r="AN241">
            <v>7.4999999999999997E-2</v>
          </cell>
          <cell r="AO241">
            <v>7.4999999999999997E-2</v>
          </cell>
          <cell r="AP241">
            <v>7.4999999999999997E-2</v>
          </cell>
          <cell r="AQ241">
            <v>7.4999999999999997E-2</v>
          </cell>
        </row>
        <row r="242">
          <cell r="D242">
            <v>2.9399999999999982</v>
          </cell>
          <cell r="AI242">
            <v>0</v>
          </cell>
          <cell r="AJ242">
            <v>1.125E-2</v>
          </cell>
          <cell r="AK242">
            <v>3.7499999999999999E-2</v>
          </cell>
          <cell r="AL242">
            <v>6.7500000000000004E-2</v>
          </cell>
          <cell r="AM242">
            <v>9.375E-2</v>
          </cell>
          <cell r="AN242">
            <v>0.11624999999999999</v>
          </cell>
          <cell r="AO242">
            <v>0.13874999999999998</v>
          </cell>
          <cell r="AP242">
            <v>0.15</v>
          </cell>
          <cell r="AQ242">
            <v>0.15</v>
          </cell>
        </row>
        <row r="243">
          <cell r="D243">
            <v>1.4774999999999994</v>
          </cell>
          <cell r="L243">
            <v>0</v>
          </cell>
          <cell r="Q243">
            <v>0</v>
          </cell>
          <cell r="V243">
            <v>0</v>
          </cell>
          <cell r="AA243">
            <v>0</v>
          </cell>
          <cell r="AF243">
            <v>0</v>
          </cell>
          <cell r="AG243">
            <v>0</v>
          </cell>
          <cell r="AH243">
            <v>0</v>
          </cell>
          <cell r="AI243">
            <v>0</v>
          </cell>
          <cell r="AJ243">
            <v>5.6249999999999998E-3</v>
          </cell>
          <cell r="AK243">
            <v>1.8749999999999999E-2</v>
          </cell>
          <cell r="AL243">
            <v>3.3750000000000002E-2</v>
          </cell>
          <cell r="AM243">
            <v>4.8750000000000002E-2</v>
          </cell>
          <cell r="AN243">
            <v>6.1874999999999999E-2</v>
          </cell>
          <cell r="AO243">
            <v>7.1249999999999994E-2</v>
          </cell>
          <cell r="AP243">
            <v>7.4999999999999997E-2</v>
          </cell>
          <cell r="AQ243">
            <v>7.4999999999999997E-2</v>
          </cell>
        </row>
        <row r="244">
          <cell r="D244">
            <v>2.8949999999999982</v>
          </cell>
          <cell r="L244">
            <v>0</v>
          </cell>
          <cell r="Q244">
            <v>0</v>
          </cell>
          <cell r="V244">
            <v>0</v>
          </cell>
          <cell r="AA244">
            <v>0</v>
          </cell>
          <cell r="AF244">
            <v>0</v>
          </cell>
          <cell r="AG244">
            <v>0</v>
          </cell>
          <cell r="AH244">
            <v>0</v>
          </cell>
          <cell r="AI244">
            <v>0</v>
          </cell>
          <cell r="AJ244">
            <v>0</v>
          </cell>
          <cell r="AK244">
            <v>7.4999999999999997E-3</v>
          </cell>
          <cell r="AL244">
            <v>2.6249999999999999E-2</v>
          </cell>
          <cell r="AM244">
            <v>5.2499999999999998E-2</v>
          </cell>
          <cell r="AN244">
            <v>8.249999999999999E-2</v>
          </cell>
          <cell r="AO244">
            <v>0.11249999999999999</v>
          </cell>
          <cell r="AP244">
            <v>0.13874999999999998</v>
          </cell>
          <cell r="AQ244">
            <v>0.15</v>
          </cell>
        </row>
        <row r="245">
          <cell r="D245">
            <v>2.8949999999999982</v>
          </cell>
          <cell r="L245">
            <v>0</v>
          </cell>
          <cell r="Q245">
            <v>0</v>
          </cell>
          <cell r="V245">
            <v>0</v>
          </cell>
          <cell r="AA245">
            <v>0</v>
          </cell>
          <cell r="AF245">
            <v>0</v>
          </cell>
          <cell r="AG245">
            <v>0</v>
          </cell>
          <cell r="AH245">
            <v>0</v>
          </cell>
          <cell r="AI245">
            <v>0</v>
          </cell>
          <cell r="AJ245">
            <v>0</v>
          </cell>
          <cell r="AK245">
            <v>7.4999999999999997E-3</v>
          </cell>
          <cell r="AL245">
            <v>2.6249999999999999E-2</v>
          </cell>
          <cell r="AM245">
            <v>5.2499999999999998E-2</v>
          </cell>
          <cell r="AN245">
            <v>8.249999999999999E-2</v>
          </cell>
          <cell r="AO245">
            <v>0.11249999999999999</v>
          </cell>
          <cell r="AP245">
            <v>0.13874999999999998</v>
          </cell>
          <cell r="AQ245">
            <v>0.15</v>
          </cell>
        </row>
        <row r="246">
          <cell r="D246">
            <v>4.387500000000002</v>
          </cell>
          <cell r="L246">
            <v>0</v>
          </cell>
          <cell r="Q246">
            <v>0</v>
          </cell>
          <cell r="V246">
            <v>0</v>
          </cell>
          <cell r="AA246">
            <v>0</v>
          </cell>
          <cell r="AF246">
            <v>0</v>
          </cell>
          <cell r="AG246">
            <v>0</v>
          </cell>
          <cell r="AH246">
            <v>0</v>
          </cell>
          <cell r="AI246">
            <v>0</v>
          </cell>
          <cell r="AJ246">
            <v>0</v>
          </cell>
          <cell r="AK246">
            <v>0</v>
          </cell>
          <cell r="AL246">
            <v>1.8749999999999999E-2</v>
          </cell>
          <cell r="AM246">
            <v>5.6249999999999994E-2</v>
          </cell>
          <cell r="AN246">
            <v>9.375E-2</v>
          </cell>
          <cell r="AO246">
            <v>0.13125000000000001</v>
          </cell>
          <cell r="AP246">
            <v>0.16874999999999998</v>
          </cell>
          <cell r="AQ246">
            <v>0.20624999999999999</v>
          </cell>
        </row>
        <row r="248">
          <cell r="D248">
            <v>0</v>
          </cell>
          <cell r="L248">
            <v>0</v>
          </cell>
          <cell r="Q248">
            <v>0</v>
          </cell>
          <cell r="V248">
            <v>0</v>
          </cell>
          <cell r="AA248">
            <v>0</v>
          </cell>
          <cell r="AF248">
            <v>0</v>
          </cell>
          <cell r="AG248">
            <v>0</v>
          </cell>
          <cell r="AH248">
            <v>0</v>
          </cell>
          <cell r="AI248">
            <v>0</v>
          </cell>
          <cell r="AJ248">
            <v>0</v>
          </cell>
          <cell r="AK248">
            <v>0</v>
          </cell>
          <cell r="AL248">
            <v>0</v>
          </cell>
          <cell r="AM248">
            <v>0</v>
          </cell>
          <cell r="AN248">
            <v>0</v>
          </cell>
          <cell r="AO248">
            <v>0</v>
          </cell>
          <cell r="AP248">
            <v>0</v>
          </cell>
          <cell r="AQ248">
            <v>0</v>
          </cell>
        </row>
        <row r="249">
          <cell r="D249">
            <v>0</v>
          </cell>
          <cell r="L249">
            <v>0</v>
          </cell>
          <cell r="Q249">
            <v>0</v>
          </cell>
          <cell r="V249">
            <v>0</v>
          </cell>
          <cell r="AA249">
            <v>0</v>
          </cell>
          <cell r="AF249">
            <v>0</v>
          </cell>
          <cell r="AG249">
            <v>0</v>
          </cell>
          <cell r="AH249">
            <v>0</v>
          </cell>
          <cell r="AI249">
            <v>0</v>
          </cell>
          <cell r="AJ249">
            <v>0</v>
          </cell>
          <cell r="AK249">
            <v>0</v>
          </cell>
          <cell r="AL249">
            <v>0</v>
          </cell>
          <cell r="AM249">
            <v>0</v>
          </cell>
          <cell r="AN249">
            <v>0</v>
          </cell>
          <cell r="AO249">
            <v>0</v>
          </cell>
          <cell r="AP249">
            <v>0</v>
          </cell>
          <cell r="AQ249">
            <v>0</v>
          </cell>
        </row>
        <row r="250">
          <cell r="D250">
            <v>0</v>
          </cell>
          <cell r="L250">
            <v>0</v>
          </cell>
          <cell r="Q250">
            <v>0</v>
          </cell>
          <cell r="V250">
            <v>0</v>
          </cell>
          <cell r="AA250">
            <v>0</v>
          </cell>
          <cell r="AF250">
            <v>0</v>
          </cell>
          <cell r="AG250">
            <v>0</v>
          </cell>
          <cell r="AH250">
            <v>0</v>
          </cell>
          <cell r="AI250">
            <v>0</v>
          </cell>
          <cell r="AJ250">
            <v>0</v>
          </cell>
          <cell r="AK250">
            <v>0</v>
          </cell>
          <cell r="AL250">
            <v>0</v>
          </cell>
          <cell r="AM250">
            <v>0</v>
          </cell>
          <cell r="AN250">
            <v>0</v>
          </cell>
          <cell r="AO250">
            <v>0</v>
          </cell>
          <cell r="AP250">
            <v>0</v>
          </cell>
          <cell r="AQ250">
            <v>0</v>
          </cell>
        </row>
        <row r="251">
          <cell r="D251">
            <v>0</v>
          </cell>
          <cell r="L251">
            <v>0</v>
          </cell>
          <cell r="Q251">
            <v>0</v>
          </cell>
          <cell r="V251">
            <v>0</v>
          </cell>
          <cell r="AA251">
            <v>0</v>
          </cell>
          <cell r="AF251">
            <v>0</v>
          </cell>
          <cell r="AG251">
            <v>0</v>
          </cell>
          <cell r="AH251">
            <v>0</v>
          </cell>
          <cell r="AI251">
            <v>0</v>
          </cell>
          <cell r="AJ251">
            <v>0</v>
          </cell>
          <cell r="AK251">
            <v>0</v>
          </cell>
          <cell r="AL251">
            <v>0</v>
          </cell>
          <cell r="AM251">
            <v>0</v>
          </cell>
          <cell r="AN251">
            <v>0</v>
          </cell>
          <cell r="AO251">
            <v>0</v>
          </cell>
          <cell r="AP251">
            <v>0</v>
          </cell>
          <cell r="AQ251">
            <v>0</v>
          </cell>
        </row>
        <row r="252">
          <cell r="W252">
            <v>-0.21748437499999995</v>
          </cell>
          <cell r="X252">
            <v>-0.12648437499999998</v>
          </cell>
          <cell r="Y252">
            <v>1.5156250000000204E-3</v>
          </cell>
          <cell r="Z252">
            <v>-0.11048437499999997</v>
          </cell>
          <cell r="AA252">
            <v>-0.45293749999999988</v>
          </cell>
        </row>
        <row r="254">
          <cell r="D254">
            <v>0</v>
          </cell>
        </row>
        <row r="255">
          <cell r="D255">
            <v>528.2360000000001</v>
          </cell>
          <cell r="G255">
            <v>0</v>
          </cell>
          <cell r="H255">
            <v>0</v>
          </cell>
          <cell r="I255">
            <v>28.67</v>
          </cell>
          <cell r="J255">
            <v>7.4</v>
          </cell>
          <cell r="K255">
            <v>39.269999999999996</v>
          </cell>
          <cell r="L255">
            <v>75.34</v>
          </cell>
          <cell r="M255">
            <v>2.06</v>
          </cell>
          <cell r="N255">
            <v>30</v>
          </cell>
          <cell r="O255">
            <v>0</v>
          </cell>
          <cell r="P255">
            <v>30</v>
          </cell>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cell r="AL255">
            <v>16.100000000000001</v>
          </cell>
          <cell r="AM255">
            <v>0</v>
          </cell>
          <cell r="AN255">
            <v>0</v>
          </cell>
          <cell r="AO255">
            <v>0</v>
          </cell>
          <cell r="AP255">
            <v>0</v>
          </cell>
          <cell r="AQ255">
            <v>0</v>
          </cell>
        </row>
        <row r="256">
          <cell r="D256">
            <v>0</v>
          </cell>
        </row>
        <row r="257">
          <cell r="D257">
            <v>337.46100000000001</v>
          </cell>
          <cell r="G257">
            <v>0.97</v>
          </cell>
          <cell r="H257">
            <v>0.7</v>
          </cell>
          <cell r="I257">
            <v>2.4400000000000013</v>
          </cell>
          <cell r="J257">
            <v>4.1099999999999994</v>
          </cell>
          <cell r="K257">
            <v>2.3999999999999986</v>
          </cell>
          <cell r="L257">
            <v>9.6500000000000057</v>
          </cell>
          <cell r="M257">
            <v>1.9499999999999997</v>
          </cell>
          <cell r="N257">
            <v>3.6499999999999986</v>
          </cell>
          <cell r="O257">
            <v>4.25</v>
          </cell>
          <cell r="P257">
            <v>4.8700000000000045</v>
          </cell>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cell r="AL257">
            <v>30</v>
          </cell>
          <cell r="AM257">
            <v>30</v>
          </cell>
          <cell r="AN257">
            <v>24.5</v>
          </cell>
          <cell r="AO257">
            <v>17</v>
          </cell>
          <cell r="AP257">
            <v>11</v>
          </cell>
          <cell r="AQ257">
            <v>5</v>
          </cell>
        </row>
        <row r="258">
          <cell r="D258">
            <v>134.48149999999998</v>
          </cell>
          <cell r="H258">
            <v>0.7</v>
          </cell>
          <cell r="I258">
            <v>2.4400000000000013</v>
          </cell>
          <cell r="J258">
            <v>4.1099999999999994</v>
          </cell>
          <cell r="K258">
            <v>2.3999999999999986</v>
          </cell>
          <cell r="L258">
            <v>9.6500000000000057</v>
          </cell>
          <cell r="M258">
            <v>1.9499999999999997</v>
          </cell>
          <cell r="N258">
            <v>3.6499999999999986</v>
          </cell>
          <cell r="O258">
            <v>4.25</v>
          </cell>
          <cell r="P258">
            <v>4.8700000000000045</v>
          </cell>
          <cell r="Q258">
            <v>14.719999999999999</v>
          </cell>
          <cell r="R258">
            <v>4.33</v>
          </cell>
          <cell r="S258">
            <v>2.61</v>
          </cell>
          <cell r="T258">
            <v>2.7600000000000016</v>
          </cell>
          <cell r="U258">
            <v>2.8000000000000025</v>
          </cell>
          <cell r="V258">
            <v>12.500000000000005</v>
          </cell>
          <cell r="W258">
            <v>4.09</v>
          </cell>
          <cell r="X258">
            <v>5.839999999999999</v>
          </cell>
          <cell r="Y258">
            <v>4.83</v>
          </cell>
          <cell r="Z258">
            <v>3.110000000000003</v>
          </cell>
          <cell r="AA258">
            <v>17.86999999999999</v>
          </cell>
          <cell r="AB258">
            <v>2.8499999999999996</v>
          </cell>
          <cell r="AC258">
            <v>2.5360000000000005</v>
          </cell>
          <cell r="AD258">
            <v>3.739999999999998</v>
          </cell>
          <cell r="AE258">
            <v>2.2854999999999994</v>
          </cell>
          <cell r="AF258">
            <v>11.411499999999997</v>
          </cell>
          <cell r="AG258">
            <v>10.478</v>
          </cell>
          <cell r="AH258">
            <v>-6.3700000000000045</v>
          </cell>
          <cell r="AI258">
            <v>-5.5130000000000052</v>
          </cell>
          <cell r="AJ258">
            <v>5.7299999999999969</v>
          </cell>
          <cell r="AK258">
            <v>3.2800000000000011</v>
          </cell>
          <cell r="AL258">
            <v>10.725000000000001</v>
          </cell>
          <cell r="AM258">
            <v>16.25</v>
          </cell>
          <cell r="AN258">
            <v>13.5</v>
          </cell>
          <cell r="AO258">
            <v>9.75</v>
          </cell>
          <cell r="AP258">
            <v>6.75</v>
          </cell>
          <cell r="AQ258">
            <v>3.75</v>
          </cell>
        </row>
        <row r="259">
          <cell r="D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row>
        <row r="260">
          <cell r="D260">
            <v>202.0095</v>
          </cell>
          <cell r="H260">
            <v>0</v>
          </cell>
          <cell r="I260">
            <v>0</v>
          </cell>
          <cell r="J260">
            <v>0</v>
          </cell>
          <cell r="K260">
            <v>0</v>
          </cell>
          <cell r="L260">
            <v>0</v>
          </cell>
          <cell r="M260">
            <v>0</v>
          </cell>
          <cell r="N260">
            <v>0</v>
          </cell>
          <cell r="O260">
            <v>0</v>
          </cell>
          <cell r="P260">
            <v>0</v>
          </cell>
          <cell r="Q260">
            <v>0</v>
          </cell>
          <cell r="R260">
            <v>0</v>
          </cell>
          <cell r="S260">
            <v>0</v>
          </cell>
          <cell r="T260">
            <v>10</v>
          </cell>
          <cell r="U260">
            <v>0.26</v>
          </cell>
          <cell r="V260">
            <v>10.26</v>
          </cell>
          <cell r="W260">
            <v>4.0999999999999996</v>
          </cell>
          <cell r="X260">
            <v>3.54</v>
          </cell>
          <cell r="Y260">
            <v>3.68</v>
          </cell>
          <cell r="Z260">
            <v>21.97</v>
          </cell>
          <cell r="AA260">
            <v>33.290000000000006</v>
          </cell>
          <cell r="AB260">
            <v>4.47</v>
          </cell>
          <cell r="AC260">
            <v>2.21</v>
          </cell>
          <cell r="AD260">
            <v>0.02</v>
          </cell>
          <cell r="AE260">
            <v>0.86449999999999994</v>
          </cell>
          <cell r="AF260">
            <v>7.5644999999999989</v>
          </cell>
          <cell r="AG260">
            <v>7.65</v>
          </cell>
          <cell r="AH260">
            <v>20.75</v>
          </cell>
          <cell r="AI260">
            <v>25.5</v>
          </cell>
          <cell r="AJ260">
            <v>19</v>
          </cell>
          <cell r="AK260">
            <v>21.22</v>
          </cell>
          <cell r="AL260">
            <v>19.274999999999999</v>
          </cell>
          <cell r="AM260">
            <v>13.75</v>
          </cell>
          <cell r="AN260">
            <v>11</v>
          </cell>
          <cell r="AO260">
            <v>7.25</v>
          </cell>
          <cell r="AP260">
            <v>4.25</v>
          </cell>
          <cell r="AQ260">
            <v>1.25</v>
          </cell>
        </row>
        <row r="261">
          <cell r="D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row>
      </sheetData>
      <sheetData sheetId="10" refreshError="1">
        <row r="14">
          <cell r="D14">
            <v>184.46999999999997</v>
          </cell>
          <cell r="G14">
            <v>18.100000000000001</v>
          </cell>
          <cell r="H14">
            <v>0</v>
          </cell>
          <cell r="I14">
            <v>0</v>
          </cell>
          <cell r="J14">
            <v>11</v>
          </cell>
          <cell r="K14">
            <v>0</v>
          </cell>
          <cell r="L14">
            <v>11</v>
          </cell>
          <cell r="M14">
            <v>0</v>
          </cell>
          <cell r="N14">
            <v>0</v>
          </cell>
          <cell r="O14">
            <v>0.52</v>
          </cell>
          <cell r="P14">
            <v>9</v>
          </cell>
          <cell r="Q14">
            <v>9.52</v>
          </cell>
          <cell r="R14">
            <v>4.6500000000000004</v>
          </cell>
          <cell r="S14">
            <v>10</v>
          </cell>
          <cell r="T14">
            <v>0</v>
          </cell>
          <cell r="U14">
            <v>13</v>
          </cell>
          <cell r="V14">
            <v>27.65</v>
          </cell>
          <cell r="W14">
            <v>2</v>
          </cell>
          <cell r="X14">
            <v>0.35</v>
          </cell>
          <cell r="Y14">
            <v>7</v>
          </cell>
          <cell r="Z14">
            <v>67.55</v>
          </cell>
          <cell r="AA14">
            <v>76.900000000000006</v>
          </cell>
          <cell r="AB14">
            <v>0</v>
          </cell>
          <cell r="AC14">
            <v>0</v>
          </cell>
          <cell r="AD14">
            <v>0</v>
          </cell>
          <cell r="AE14">
            <v>8.8000000000000007</v>
          </cell>
          <cell r="AF14">
            <v>8.8000000000000007</v>
          </cell>
          <cell r="AG14">
            <v>17.5</v>
          </cell>
          <cell r="AH14">
            <v>15</v>
          </cell>
          <cell r="AI14">
            <v>0</v>
          </cell>
          <cell r="AJ14">
            <v>0</v>
          </cell>
          <cell r="AK14">
            <v>0</v>
          </cell>
          <cell r="AL14">
            <v>0</v>
          </cell>
          <cell r="AM14">
            <v>0</v>
          </cell>
        </row>
        <row r="15">
          <cell r="D15">
            <v>129.85</v>
          </cell>
          <cell r="G15">
            <v>18.100000000000001</v>
          </cell>
          <cell r="H15">
            <v>0</v>
          </cell>
          <cell r="I15">
            <v>0</v>
          </cell>
          <cell r="J15">
            <v>11</v>
          </cell>
          <cell r="K15">
            <v>0</v>
          </cell>
          <cell r="L15">
            <v>11</v>
          </cell>
          <cell r="M15">
            <v>0</v>
          </cell>
          <cell r="N15">
            <v>0</v>
          </cell>
          <cell r="O15">
            <v>0</v>
          </cell>
          <cell r="P15">
            <v>9</v>
          </cell>
          <cell r="Q15">
            <v>9</v>
          </cell>
          <cell r="R15">
            <v>0</v>
          </cell>
          <cell r="S15">
            <v>0</v>
          </cell>
          <cell r="T15">
            <v>0</v>
          </cell>
          <cell r="U15">
            <v>3</v>
          </cell>
          <cell r="V15">
            <v>3</v>
          </cell>
          <cell r="W15">
            <v>0</v>
          </cell>
          <cell r="X15">
            <v>0</v>
          </cell>
          <cell r="Y15">
            <v>0</v>
          </cell>
          <cell r="Z15">
            <v>58.75</v>
          </cell>
          <cell r="AA15">
            <v>58.75</v>
          </cell>
          <cell r="AB15">
            <v>0</v>
          </cell>
          <cell r="AC15">
            <v>0</v>
          </cell>
          <cell r="AD15">
            <v>0</v>
          </cell>
          <cell r="AE15">
            <v>0</v>
          </cell>
          <cell r="AF15">
            <v>0</v>
          </cell>
          <cell r="AG15">
            <v>15</v>
          </cell>
          <cell r="AH15">
            <v>15</v>
          </cell>
          <cell r="AI15">
            <v>0</v>
          </cell>
          <cell r="AJ15">
            <v>0</v>
          </cell>
          <cell r="AK15">
            <v>0</v>
          </cell>
          <cell r="AL15">
            <v>0</v>
          </cell>
          <cell r="AM15">
            <v>0</v>
          </cell>
        </row>
        <row r="16">
          <cell r="D16">
            <v>18.100000000000001</v>
          </cell>
          <cell r="E16" t="str">
            <v>(2, 15)</v>
          </cell>
          <cell r="F16">
            <v>1</v>
          </cell>
          <cell r="G16">
            <v>18.100000000000001</v>
          </cell>
          <cell r="L16">
            <v>0</v>
          </cell>
          <cell r="Q16">
            <v>0</v>
          </cell>
          <cell r="V16">
            <v>0</v>
          </cell>
          <cell r="AA16">
            <v>0</v>
          </cell>
        </row>
        <row r="17">
          <cell r="D17">
            <v>11</v>
          </cell>
          <cell r="E17" t="str">
            <v>(2, 10)</v>
          </cell>
          <cell r="F17">
            <v>1</v>
          </cell>
          <cell r="J17">
            <v>11</v>
          </cell>
          <cell r="L17">
            <v>11</v>
          </cell>
          <cell r="Q17">
            <v>0</v>
          </cell>
          <cell r="V17">
            <v>0</v>
          </cell>
          <cell r="AA17">
            <v>0</v>
          </cell>
        </row>
        <row r="18">
          <cell r="D18">
            <v>12</v>
          </cell>
          <cell r="E18" t="str">
            <v>(2, 9)</v>
          </cell>
          <cell r="F18">
            <v>6</v>
          </cell>
          <cell r="L18">
            <v>0</v>
          </cell>
          <cell r="P18">
            <v>9</v>
          </cell>
          <cell r="Q18">
            <v>9</v>
          </cell>
          <cell r="U18">
            <v>3</v>
          </cell>
          <cell r="V18">
            <v>3</v>
          </cell>
          <cell r="Y18">
            <v>0</v>
          </cell>
          <cell r="AA18">
            <v>0</v>
          </cell>
        </row>
        <row r="19">
          <cell r="D19">
            <v>38.75</v>
          </cell>
          <cell r="E19" t="str">
            <v>(3.5, 15)</v>
          </cell>
          <cell r="F19">
            <v>1</v>
          </cell>
          <cell r="Z19">
            <v>38.75</v>
          </cell>
          <cell r="AA19">
            <v>38.75</v>
          </cell>
        </row>
        <row r="20">
          <cell r="D20">
            <v>20</v>
          </cell>
          <cell r="E20" t="str">
            <v>(3, 15)</v>
          </cell>
          <cell r="F20">
            <v>1</v>
          </cell>
          <cell r="Z20">
            <v>20</v>
          </cell>
          <cell r="AA20">
            <v>20</v>
          </cell>
        </row>
        <row r="21">
          <cell r="D21">
            <v>30</v>
          </cell>
          <cell r="E21" t="str">
            <v>(3, 13)</v>
          </cell>
          <cell r="F21">
            <v>1</v>
          </cell>
          <cell r="AA21">
            <v>0</v>
          </cell>
          <cell r="AF21">
            <v>0</v>
          </cell>
          <cell r="AG21">
            <v>15</v>
          </cell>
          <cell r="AH21">
            <v>15</v>
          </cell>
        </row>
        <row r="23">
          <cell r="D23">
            <v>54.61999999999999</v>
          </cell>
          <cell r="G23">
            <v>0</v>
          </cell>
          <cell r="H23">
            <v>0</v>
          </cell>
          <cell r="I23">
            <v>0</v>
          </cell>
          <cell r="J23">
            <v>0</v>
          </cell>
          <cell r="K23">
            <v>0</v>
          </cell>
          <cell r="L23">
            <v>0</v>
          </cell>
          <cell r="M23">
            <v>0</v>
          </cell>
          <cell r="N23">
            <v>0</v>
          </cell>
          <cell r="O23">
            <v>0.52</v>
          </cell>
          <cell r="P23">
            <v>0</v>
          </cell>
          <cell r="Q23">
            <v>0.52</v>
          </cell>
          <cell r="R23">
            <v>4.6500000000000004</v>
          </cell>
          <cell r="S23">
            <v>10</v>
          </cell>
          <cell r="T23">
            <v>0</v>
          </cell>
          <cell r="U23">
            <v>10</v>
          </cell>
          <cell r="V23">
            <v>24.65</v>
          </cell>
          <cell r="W23">
            <v>2</v>
          </cell>
          <cell r="X23">
            <v>0.35</v>
          </cell>
          <cell r="Y23">
            <v>7</v>
          </cell>
          <cell r="Z23">
            <v>8.8000000000000007</v>
          </cell>
          <cell r="AA23">
            <v>18.149999999999999</v>
          </cell>
          <cell r="AB23">
            <v>0</v>
          </cell>
          <cell r="AC23">
            <v>0</v>
          </cell>
          <cell r="AD23">
            <v>0</v>
          </cell>
          <cell r="AE23">
            <v>8.8000000000000007</v>
          </cell>
          <cell r="AF23">
            <v>8.8000000000000007</v>
          </cell>
          <cell r="AG23">
            <v>2.5</v>
          </cell>
          <cell r="AH23">
            <v>0</v>
          </cell>
          <cell r="AI23">
            <v>0</v>
          </cell>
          <cell r="AJ23">
            <v>0</v>
          </cell>
          <cell r="AK23">
            <v>0</v>
          </cell>
          <cell r="AL23">
            <v>0</v>
          </cell>
          <cell r="AM23">
            <v>0</v>
          </cell>
        </row>
        <row r="24">
          <cell r="D24">
            <v>0.52</v>
          </cell>
          <cell r="E24">
            <v>0</v>
          </cell>
          <cell r="F24">
            <v>0</v>
          </cell>
          <cell r="O24">
            <v>0.52</v>
          </cell>
          <cell r="Q24">
            <v>0.52</v>
          </cell>
          <cell r="V24">
            <v>0</v>
          </cell>
          <cell r="AA24">
            <v>0</v>
          </cell>
        </row>
        <row r="25">
          <cell r="D25">
            <v>5</v>
          </cell>
          <cell r="E25" t="str">
            <v>(2, 7)</v>
          </cell>
          <cell r="F25">
            <v>5</v>
          </cell>
          <cell r="Q25">
            <v>0</v>
          </cell>
          <cell r="R25">
            <v>4.6500000000000004</v>
          </cell>
          <cell r="V25">
            <v>4.6500000000000004</v>
          </cell>
          <cell r="X25">
            <v>0.35</v>
          </cell>
          <cell r="AA25">
            <v>0.35</v>
          </cell>
        </row>
        <row r="26">
          <cell r="D26">
            <v>10</v>
          </cell>
          <cell r="E26" t="str">
            <v>(2, 6)</v>
          </cell>
          <cell r="F26">
            <v>4.5</v>
          </cell>
          <cell r="S26">
            <v>10</v>
          </cell>
          <cell r="V26">
            <v>10</v>
          </cell>
          <cell r="AA26">
            <v>0</v>
          </cell>
        </row>
        <row r="27">
          <cell r="D27">
            <v>10</v>
          </cell>
          <cell r="E27" t="str">
            <v>(2, 7)</v>
          </cell>
          <cell r="F27">
            <v>4</v>
          </cell>
          <cell r="U27">
            <v>10</v>
          </cell>
          <cell r="V27">
            <v>10</v>
          </cell>
          <cell r="AA27">
            <v>0</v>
          </cell>
        </row>
        <row r="28">
          <cell r="D28">
            <v>2</v>
          </cell>
          <cell r="E28">
            <v>0</v>
          </cell>
          <cell r="F28">
            <v>0</v>
          </cell>
          <cell r="W28">
            <v>2</v>
          </cell>
          <cell r="AA28">
            <v>2</v>
          </cell>
        </row>
        <row r="29">
          <cell r="D29">
            <v>7</v>
          </cell>
          <cell r="E29" t="str">
            <v>(2, 5)</v>
          </cell>
          <cell r="F29">
            <v>5</v>
          </cell>
          <cell r="Y29">
            <v>7</v>
          </cell>
          <cell r="AA29">
            <v>7</v>
          </cell>
        </row>
        <row r="30">
          <cell r="D30">
            <v>8.8000000000000007</v>
          </cell>
          <cell r="E30" t="str">
            <v>(2.5, 6.5)</v>
          </cell>
          <cell r="F30">
            <v>4.5</v>
          </cell>
          <cell r="Z30">
            <v>8.8000000000000007</v>
          </cell>
          <cell r="AA30">
            <v>8.8000000000000007</v>
          </cell>
        </row>
        <row r="31">
          <cell r="D31">
            <v>6.3</v>
          </cell>
          <cell r="E31" t="str">
            <v>(2, 7)</v>
          </cell>
          <cell r="F31">
            <v>4</v>
          </cell>
          <cell r="L31">
            <v>0</v>
          </cell>
          <cell r="Q31">
            <v>0</v>
          </cell>
          <cell r="V31">
            <v>0</v>
          </cell>
          <cell r="AA31">
            <v>0</v>
          </cell>
          <cell r="AE31">
            <v>6.3</v>
          </cell>
          <cell r="AF31">
            <v>6.3</v>
          </cell>
        </row>
        <row r="32">
          <cell r="D32">
            <v>5</v>
          </cell>
          <cell r="E32" t="str">
            <v>(2.5, 6.5)</v>
          </cell>
          <cell r="F32">
            <v>4</v>
          </cell>
          <cell r="AE32">
            <v>2.5</v>
          </cell>
          <cell r="AF32">
            <v>2.5</v>
          </cell>
          <cell r="AG32">
            <v>2.5</v>
          </cell>
        </row>
        <row r="35">
          <cell r="G35">
            <v>0</v>
          </cell>
          <cell r="H35">
            <v>0.18099999999999999</v>
          </cell>
          <cell r="I35">
            <v>3.09837E-3</v>
          </cell>
          <cell r="J35">
            <v>1.3877759999999999</v>
          </cell>
          <cell r="K35">
            <v>6.8365700000000001E-3</v>
          </cell>
          <cell r="L35">
            <v>1.5787109399999999</v>
          </cell>
          <cell r="M35">
            <v>3.7760860000000003</v>
          </cell>
          <cell r="N35">
            <v>0.11018500000000001</v>
          </cell>
          <cell r="O35">
            <v>6.7519150000000003</v>
          </cell>
          <cell r="P35">
            <v>0.61683100000000002</v>
          </cell>
          <cell r="Q35">
            <v>11.255017000000002</v>
          </cell>
          <cell r="R35">
            <v>0.47512399999999999</v>
          </cell>
          <cell r="S35">
            <v>1.8005720000000001</v>
          </cell>
          <cell r="T35">
            <v>4.4186110000000003</v>
          </cell>
          <cell r="U35">
            <v>3.6598999999999999</v>
          </cell>
          <cell r="V35">
            <v>10.354207000000001</v>
          </cell>
          <cell r="W35">
            <v>3.9761739999999999</v>
          </cell>
          <cell r="X35">
            <v>3.8346229999999997</v>
          </cell>
          <cell r="Y35">
            <v>3.9098569999999997</v>
          </cell>
          <cell r="Z35">
            <v>5.0111109999999996</v>
          </cell>
          <cell r="AA35">
            <v>16.731765000000003</v>
          </cell>
          <cell r="AB35">
            <v>2.5350000000000001</v>
          </cell>
          <cell r="AC35">
            <v>2.4350000000000001</v>
          </cell>
          <cell r="AD35">
            <v>6.6349999999999998</v>
          </cell>
          <cell r="AE35">
            <v>8.1950000000000003</v>
          </cell>
          <cell r="AF35">
            <v>19.8</v>
          </cell>
          <cell r="AG35">
            <v>49.89</v>
          </cell>
          <cell r="AH35">
            <v>49.300000000000004</v>
          </cell>
          <cell r="AI35">
            <v>21.75</v>
          </cell>
          <cell r="AJ35">
            <v>0</v>
          </cell>
          <cell r="AK35">
            <v>0</v>
          </cell>
          <cell r="AL35">
            <v>0</v>
          </cell>
          <cell r="AM35">
            <v>0</v>
          </cell>
        </row>
        <row r="36">
          <cell r="G36">
            <v>0</v>
          </cell>
          <cell r="H36">
            <v>0.18099999999999999</v>
          </cell>
          <cell r="I36">
            <v>3.09837E-3</v>
          </cell>
          <cell r="J36">
            <v>1.3877759999999999</v>
          </cell>
          <cell r="K36">
            <v>6.8365700000000001E-3</v>
          </cell>
          <cell r="L36">
            <v>1.5787109399999999</v>
          </cell>
          <cell r="M36">
            <v>3.7760860000000003</v>
          </cell>
          <cell r="N36">
            <v>0.11018500000000001</v>
          </cell>
          <cell r="O36">
            <v>6.7519150000000003</v>
          </cell>
          <cell r="P36">
            <v>0.61683100000000002</v>
          </cell>
          <cell r="Q36">
            <v>11.255017000000002</v>
          </cell>
          <cell r="R36">
            <v>0.47512399999999999</v>
          </cell>
          <cell r="S36">
            <v>1.8005720000000001</v>
          </cell>
          <cell r="T36">
            <v>2.8986109999999998</v>
          </cell>
          <cell r="U36">
            <v>3.3599000000000001</v>
          </cell>
          <cell r="V36">
            <v>8.5342070000000003</v>
          </cell>
          <cell r="W36">
            <v>2.7261739999999999</v>
          </cell>
          <cell r="X36">
            <v>2.5846229999999997</v>
          </cell>
          <cell r="Y36">
            <v>1.759857</v>
          </cell>
          <cell r="Z36">
            <v>1.7611110000000001</v>
          </cell>
          <cell r="AA36">
            <v>8.8317650000000008</v>
          </cell>
          <cell r="AB36">
            <v>1.2849999999999999</v>
          </cell>
          <cell r="AC36">
            <v>1.1850000000000001</v>
          </cell>
          <cell r="AD36">
            <v>0.98499999999999988</v>
          </cell>
          <cell r="AE36">
            <v>0.54499999999999993</v>
          </cell>
          <cell r="AF36">
            <v>4</v>
          </cell>
          <cell r="AG36">
            <v>31.69</v>
          </cell>
          <cell r="AH36">
            <v>42.1</v>
          </cell>
          <cell r="AI36">
            <v>21.75</v>
          </cell>
          <cell r="AJ36">
            <v>0</v>
          </cell>
          <cell r="AK36">
            <v>0</v>
          </cell>
          <cell r="AL36">
            <v>0</v>
          </cell>
          <cell r="AM36">
            <v>0</v>
          </cell>
        </row>
        <row r="37">
          <cell r="D37">
            <v>-0.12030006000000171</v>
          </cell>
          <cell r="G37">
            <v>0</v>
          </cell>
          <cell r="H37">
            <v>0.18099999999999999</v>
          </cell>
          <cell r="I37">
            <v>3.09837E-3</v>
          </cell>
          <cell r="J37">
            <v>0</v>
          </cell>
          <cell r="K37">
            <v>6.8365700000000001E-3</v>
          </cell>
          <cell r="L37">
            <v>0.19093494</v>
          </cell>
          <cell r="M37">
            <v>7.6086000000000001E-2</v>
          </cell>
          <cell r="N37">
            <v>0.11018500000000001</v>
          </cell>
          <cell r="O37">
            <v>0.83969099999999997</v>
          </cell>
          <cell r="P37">
            <v>0.61683100000000002</v>
          </cell>
          <cell r="Q37">
            <v>1.6427930000000002</v>
          </cell>
          <cell r="R37">
            <v>0.47512399999999999</v>
          </cell>
          <cell r="S37">
            <v>1.8005720000000001</v>
          </cell>
          <cell r="T37">
            <v>2.8986109999999998</v>
          </cell>
          <cell r="U37">
            <v>3.3599000000000001</v>
          </cell>
          <cell r="V37">
            <v>8.5342070000000003</v>
          </cell>
          <cell r="W37">
            <v>1.5586739999999999</v>
          </cell>
          <cell r="X37">
            <v>1.4171229999999999</v>
          </cell>
          <cell r="Y37">
            <v>0.59235700000000002</v>
          </cell>
          <cell r="Z37">
            <v>0.593611</v>
          </cell>
          <cell r="AA37">
            <v>4.1617649999999999</v>
          </cell>
          <cell r="AB37">
            <v>1</v>
          </cell>
          <cell r="AC37">
            <v>0.9</v>
          </cell>
          <cell r="AD37">
            <v>0.7</v>
          </cell>
          <cell r="AE37">
            <v>0.06</v>
          </cell>
          <cell r="AF37">
            <v>2.6599999999999997</v>
          </cell>
          <cell r="AG37">
            <v>0.79</v>
          </cell>
          <cell r="AH37">
            <v>0</v>
          </cell>
          <cell r="AI37">
            <v>0</v>
          </cell>
          <cell r="AJ37">
            <v>0</v>
          </cell>
          <cell r="AK37">
            <v>0</v>
          </cell>
          <cell r="AL37">
            <v>0</v>
          </cell>
          <cell r="AM37">
            <v>0</v>
          </cell>
        </row>
        <row r="38">
          <cell r="D38" t="str">
            <v>ok</v>
          </cell>
          <cell r="G38">
            <v>0</v>
          </cell>
          <cell r="H38">
            <v>0</v>
          </cell>
          <cell r="I38">
            <v>0</v>
          </cell>
          <cell r="J38">
            <v>1.3877759999999999</v>
          </cell>
          <cell r="K38">
            <v>0</v>
          </cell>
          <cell r="L38">
            <v>1.3877759999999999</v>
          </cell>
          <cell r="M38">
            <v>3.7</v>
          </cell>
          <cell r="N38">
            <v>0</v>
          </cell>
          <cell r="O38">
            <v>5.9122240000000001</v>
          </cell>
          <cell r="P38">
            <v>0</v>
          </cell>
          <cell r="Q38">
            <v>9.6122240000000012</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D39" t="str">
            <v>ok</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1.1675</v>
          </cell>
          <cell r="X39">
            <v>1.1675</v>
          </cell>
          <cell r="Y39">
            <v>1.1675</v>
          </cell>
          <cell r="Z39">
            <v>1.1675</v>
          </cell>
          <cell r="AA39">
            <v>4.67</v>
          </cell>
          <cell r="AB39">
            <v>0.28499999999999998</v>
          </cell>
          <cell r="AC39">
            <v>0.28499999999999998</v>
          </cell>
          <cell r="AD39">
            <v>0.28499999999999998</v>
          </cell>
          <cell r="AE39">
            <v>0.28499999999999998</v>
          </cell>
          <cell r="AF39">
            <v>1.1399999999999999</v>
          </cell>
          <cell r="AG39">
            <v>3.1</v>
          </cell>
          <cell r="AH39">
            <v>3.1</v>
          </cell>
          <cell r="AI39">
            <v>0</v>
          </cell>
          <cell r="AJ39">
            <v>0</v>
          </cell>
          <cell r="AK39">
            <v>0</v>
          </cell>
          <cell r="AL39">
            <v>0</v>
          </cell>
          <cell r="AM39">
            <v>0</v>
          </cell>
        </row>
        <row r="40">
          <cell r="D40" t="str">
            <v>ok</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5</v>
          </cell>
          <cell r="AH40">
            <v>18</v>
          </cell>
          <cell r="AI40">
            <v>15.75</v>
          </cell>
          <cell r="AJ40">
            <v>0</v>
          </cell>
          <cell r="AK40">
            <v>0</v>
          </cell>
          <cell r="AL40">
            <v>0</v>
          </cell>
          <cell r="AM40">
            <v>0</v>
          </cell>
        </row>
        <row r="41">
          <cell r="D41" t="str">
            <v>ok</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0.2</v>
          </cell>
          <cell r="AF41">
            <v>0.2</v>
          </cell>
          <cell r="AG41">
            <v>7.8</v>
          </cell>
          <cell r="AH41">
            <v>6</v>
          </cell>
          <cell r="AI41">
            <v>6</v>
          </cell>
          <cell r="AJ41">
            <v>0</v>
          </cell>
          <cell r="AK41">
            <v>0</v>
          </cell>
          <cell r="AL41">
            <v>0</v>
          </cell>
          <cell r="AM41">
            <v>0</v>
          </cell>
        </row>
        <row r="42">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15</v>
          </cell>
          <cell r="AH42">
            <v>15</v>
          </cell>
        </row>
        <row r="44">
          <cell r="G44">
            <v>0</v>
          </cell>
          <cell r="H44">
            <v>0</v>
          </cell>
          <cell r="I44">
            <v>0</v>
          </cell>
          <cell r="J44">
            <v>0</v>
          </cell>
          <cell r="K44">
            <v>0</v>
          </cell>
          <cell r="L44">
            <v>0</v>
          </cell>
          <cell r="M44">
            <v>0</v>
          </cell>
          <cell r="N44">
            <v>0</v>
          </cell>
          <cell r="O44">
            <v>0</v>
          </cell>
          <cell r="P44">
            <v>0</v>
          </cell>
          <cell r="Q44">
            <v>0</v>
          </cell>
          <cell r="R44">
            <v>0</v>
          </cell>
          <cell r="S44">
            <v>0</v>
          </cell>
          <cell r="T44">
            <v>1.52</v>
          </cell>
          <cell r="U44">
            <v>0.3</v>
          </cell>
          <cell r="V44">
            <v>1.82</v>
          </cell>
          <cell r="W44">
            <v>1.25</v>
          </cell>
          <cell r="X44">
            <v>1.25</v>
          </cell>
          <cell r="Y44">
            <v>2.15</v>
          </cell>
          <cell r="Z44">
            <v>3.25</v>
          </cell>
          <cell r="AA44">
            <v>7.9</v>
          </cell>
          <cell r="AB44">
            <v>1.25</v>
          </cell>
          <cell r="AC44">
            <v>1.25</v>
          </cell>
          <cell r="AD44">
            <v>5.65</v>
          </cell>
          <cell r="AE44">
            <v>7.65</v>
          </cell>
          <cell r="AF44">
            <v>15.8</v>
          </cell>
          <cell r="AG44">
            <v>18.2</v>
          </cell>
          <cell r="AH44">
            <v>7.2</v>
          </cell>
          <cell r="AI44">
            <v>0</v>
          </cell>
          <cell r="AJ44">
            <v>0</v>
          </cell>
          <cell r="AK44">
            <v>0</v>
          </cell>
          <cell r="AL44">
            <v>0</v>
          </cell>
          <cell r="AM44">
            <v>0</v>
          </cell>
        </row>
        <row r="45">
          <cell r="D45">
            <v>-0.32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0.2</v>
          </cell>
          <cell r="AA45">
            <v>0.2</v>
          </cell>
          <cell r="AB45">
            <v>0</v>
          </cell>
          <cell r="AC45">
            <v>0</v>
          </cell>
          <cell r="AD45">
            <v>0</v>
          </cell>
          <cell r="AE45">
            <v>0</v>
          </cell>
          <cell r="AF45">
            <v>0</v>
          </cell>
          <cell r="AG45">
            <v>0</v>
          </cell>
          <cell r="AH45">
            <v>0</v>
          </cell>
          <cell r="AI45">
            <v>0</v>
          </cell>
          <cell r="AJ45">
            <v>0</v>
          </cell>
          <cell r="AK45">
            <v>0</v>
          </cell>
          <cell r="AL45">
            <v>0</v>
          </cell>
          <cell r="AM45">
            <v>0</v>
          </cell>
        </row>
        <row r="46">
          <cell r="D46">
            <v>-1.38</v>
          </cell>
          <cell r="G46">
            <v>0</v>
          </cell>
          <cell r="H46">
            <v>0</v>
          </cell>
          <cell r="I46">
            <v>0</v>
          </cell>
          <cell r="J46">
            <v>0</v>
          </cell>
          <cell r="K46">
            <v>0</v>
          </cell>
          <cell r="L46">
            <v>0</v>
          </cell>
          <cell r="M46">
            <v>0</v>
          </cell>
          <cell r="N46">
            <v>0</v>
          </cell>
          <cell r="O46">
            <v>0</v>
          </cell>
          <cell r="P46">
            <v>0</v>
          </cell>
          <cell r="Q46">
            <v>0</v>
          </cell>
          <cell r="R46">
            <v>0</v>
          </cell>
          <cell r="S46">
            <v>0</v>
          </cell>
          <cell r="T46">
            <v>1.52</v>
          </cell>
          <cell r="U46">
            <v>0.3</v>
          </cell>
          <cell r="V46">
            <v>1.82</v>
          </cell>
          <cell r="W46">
            <v>0</v>
          </cell>
          <cell r="X46">
            <v>0</v>
          </cell>
          <cell r="Y46">
            <v>0.9</v>
          </cell>
          <cell r="Z46">
            <v>0.9</v>
          </cell>
          <cell r="AA46">
            <v>1.8</v>
          </cell>
          <cell r="AB46">
            <v>0</v>
          </cell>
          <cell r="AC46">
            <v>0</v>
          </cell>
          <cell r="AD46">
            <v>0</v>
          </cell>
          <cell r="AE46">
            <v>0</v>
          </cell>
          <cell r="AF46">
            <v>0</v>
          </cell>
          <cell r="AG46">
            <v>0</v>
          </cell>
          <cell r="AH46">
            <v>0</v>
          </cell>
          <cell r="AI46">
            <v>0</v>
          </cell>
          <cell r="AJ46">
            <v>0</v>
          </cell>
          <cell r="AK46">
            <v>0</v>
          </cell>
          <cell r="AL46">
            <v>0</v>
          </cell>
          <cell r="AM46">
            <v>0</v>
          </cell>
        </row>
        <row r="47">
          <cell r="D47" t="str">
            <v>ok</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1.25</v>
          </cell>
          <cell r="X47">
            <v>1.25</v>
          </cell>
          <cell r="Y47">
            <v>1.25</v>
          </cell>
          <cell r="Z47">
            <v>1.25</v>
          </cell>
          <cell r="AA47">
            <v>5</v>
          </cell>
          <cell r="AB47">
            <v>1.25</v>
          </cell>
          <cell r="AC47">
            <v>1.25</v>
          </cell>
          <cell r="AD47">
            <v>1.25</v>
          </cell>
          <cell r="AE47">
            <v>1.25</v>
          </cell>
          <cell r="AF47">
            <v>5</v>
          </cell>
          <cell r="AG47">
            <v>0</v>
          </cell>
          <cell r="AH47">
            <v>0</v>
          </cell>
          <cell r="AI47">
            <v>0</v>
          </cell>
          <cell r="AJ47">
            <v>0</v>
          </cell>
          <cell r="AK47">
            <v>0</v>
          </cell>
          <cell r="AL47">
            <v>0</v>
          </cell>
          <cell r="AM47">
            <v>0</v>
          </cell>
        </row>
        <row r="48">
          <cell r="D48" t="str">
            <v>ok</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0.9</v>
          </cell>
          <cell r="AA48">
            <v>0.9</v>
          </cell>
          <cell r="AB48">
            <v>0</v>
          </cell>
          <cell r="AC48">
            <v>0</v>
          </cell>
          <cell r="AD48">
            <v>0</v>
          </cell>
          <cell r="AE48">
            <v>0.9</v>
          </cell>
          <cell r="AF48">
            <v>0.9</v>
          </cell>
          <cell r="AG48">
            <v>4.2</v>
          </cell>
          <cell r="AH48">
            <v>4</v>
          </cell>
          <cell r="AI48">
            <v>0</v>
          </cell>
          <cell r="AJ48">
            <v>0</v>
          </cell>
          <cell r="AK48">
            <v>0</v>
          </cell>
          <cell r="AL48">
            <v>0</v>
          </cell>
          <cell r="AM48">
            <v>0</v>
          </cell>
        </row>
        <row r="49">
          <cell r="D49">
            <v>-2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row>
        <row r="50">
          <cell r="D50" t="str">
            <v>ok</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2</v>
          </cell>
          <cell r="AE50">
            <v>2</v>
          </cell>
          <cell r="AF50">
            <v>4</v>
          </cell>
          <cell r="AG50">
            <v>3</v>
          </cell>
          <cell r="AH50">
            <v>0</v>
          </cell>
          <cell r="AI50">
            <v>0</v>
          </cell>
          <cell r="AJ50">
            <v>0</v>
          </cell>
          <cell r="AK50">
            <v>0</v>
          </cell>
          <cell r="AL50">
            <v>0</v>
          </cell>
          <cell r="AM50">
            <v>0</v>
          </cell>
        </row>
        <row r="51">
          <cell r="D51" t="str">
            <v>ok</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2.4</v>
          </cell>
          <cell r="AE51">
            <v>0</v>
          </cell>
          <cell r="AF51">
            <v>2.4</v>
          </cell>
          <cell r="AG51">
            <v>3.2</v>
          </cell>
          <cell r="AH51">
            <v>3.2</v>
          </cell>
          <cell r="AI51">
            <v>0</v>
          </cell>
          <cell r="AJ51">
            <v>0</v>
          </cell>
          <cell r="AK51">
            <v>0</v>
          </cell>
          <cell r="AL51">
            <v>0</v>
          </cell>
          <cell r="AM51">
            <v>0</v>
          </cell>
        </row>
        <row r="52">
          <cell r="D52" t="str">
            <v>ok</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1</v>
          </cell>
          <cell r="AF52">
            <v>1</v>
          </cell>
          <cell r="AG52">
            <v>5.3</v>
          </cell>
          <cell r="AH52">
            <v>0</v>
          </cell>
          <cell r="AI52">
            <v>0</v>
          </cell>
          <cell r="AJ52">
            <v>0</v>
          </cell>
          <cell r="AK52">
            <v>0</v>
          </cell>
          <cell r="AL52">
            <v>0</v>
          </cell>
          <cell r="AM52">
            <v>0</v>
          </cell>
        </row>
        <row r="53">
          <cell r="AE53">
            <v>2.5</v>
          </cell>
          <cell r="AF53">
            <v>2.5</v>
          </cell>
          <cell r="AG53">
            <v>2.5</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0.68951346038461536</v>
          </cell>
          <cell r="X56">
            <v>0.68951346038461536</v>
          </cell>
          <cell r="Y56">
            <v>0.68951346038461536</v>
          </cell>
          <cell r="Z56">
            <v>0.68951346038461536</v>
          </cell>
          <cell r="AA56">
            <v>2.7580538415384614</v>
          </cell>
          <cell r="AB56">
            <v>0.68951346038461536</v>
          </cell>
          <cell r="AC56">
            <v>0.68951346038461536</v>
          </cell>
          <cell r="AD56">
            <v>0.68951346038461536</v>
          </cell>
          <cell r="AE56">
            <v>0.68951346038461536</v>
          </cell>
          <cell r="AF56">
            <v>2.7580538415384614</v>
          </cell>
          <cell r="AG56">
            <v>7.697768127252747</v>
          </cell>
          <cell r="AH56">
            <v>9.697768127252747</v>
          </cell>
          <cell r="AI56">
            <v>12.23110146058608</v>
          </cell>
          <cell r="AJ56">
            <v>18.407768127252748</v>
          </cell>
          <cell r="AK56">
            <v>18.907768127252748</v>
          </cell>
          <cell r="AL56">
            <v>19.373162066646685</v>
          </cell>
          <cell r="AM56">
            <v>15.998162066646685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0.68951346038461536</v>
          </cell>
          <cell r="X57">
            <v>0.68951346038461536</v>
          </cell>
          <cell r="Y57">
            <v>0.68951346038461536</v>
          </cell>
          <cell r="Z57">
            <v>0.68951346038461536</v>
          </cell>
          <cell r="AA57">
            <v>2.7580538415384614</v>
          </cell>
          <cell r="AB57">
            <v>0.68951346038461536</v>
          </cell>
          <cell r="AC57">
            <v>0.68951346038461536</v>
          </cell>
          <cell r="AD57">
            <v>0.68951346038461536</v>
          </cell>
          <cell r="AE57">
            <v>0.68951346038461536</v>
          </cell>
          <cell r="AF57">
            <v>2.7580538415384614</v>
          </cell>
          <cell r="AG57">
            <v>4.4737681272527468</v>
          </cell>
          <cell r="AH57">
            <v>4.4737681272527468</v>
          </cell>
          <cell r="AI57">
            <v>4.4737681272527468</v>
          </cell>
          <cell r="AJ57">
            <v>6.1404347939194137</v>
          </cell>
          <cell r="AK57">
            <v>9.1404347939194146</v>
          </cell>
          <cell r="AL57">
            <v>12.663162066646686</v>
          </cell>
          <cell r="AM57">
            <v>11.288162066646686</v>
          </cell>
        </row>
        <row r="58">
          <cell r="D58">
            <v>-0.12030005999999815</v>
          </cell>
          <cell r="E58" t="str">
            <v>(2, 15)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0.34576346038461536</v>
          </cell>
          <cell r="X58">
            <v>0.34576346038461536</v>
          </cell>
          <cell r="Y58">
            <v>0.34576346038461536</v>
          </cell>
          <cell r="Z58">
            <v>0.34576346038461536</v>
          </cell>
          <cell r="AA58">
            <v>1.3830538415384614</v>
          </cell>
          <cell r="AB58">
            <v>0.34576346038461536</v>
          </cell>
          <cell r="AC58">
            <v>0.34576346038461536</v>
          </cell>
          <cell r="AD58">
            <v>0.34576346038461536</v>
          </cell>
          <cell r="AE58">
            <v>0.34576346038461536</v>
          </cell>
          <cell r="AF58">
            <v>1.3830538415384614</v>
          </cell>
          <cell r="AG58">
            <v>1.3830538415384614</v>
          </cell>
          <cell r="AH58">
            <v>1.3830538415384614</v>
          </cell>
          <cell r="AI58">
            <v>1.3830538415384614</v>
          </cell>
          <cell r="AJ58">
            <v>1.3830538415384614</v>
          </cell>
          <cell r="AK58">
            <v>1.3830538415384614</v>
          </cell>
          <cell r="AL58">
            <v>1.3830538415384614</v>
          </cell>
          <cell r="AM58">
            <v>1.3830538415384614</v>
          </cell>
        </row>
        <row r="59">
          <cell r="D59" t="str">
            <v>ok</v>
          </cell>
          <cell r="E59" t="str">
            <v>(2, 10)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0.34375000000000006</v>
          </cell>
          <cell r="X59">
            <v>0.34375000000000006</v>
          </cell>
          <cell r="Y59">
            <v>0.34375000000000006</v>
          </cell>
          <cell r="Z59">
            <v>0.34375000000000006</v>
          </cell>
          <cell r="AA59">
            <v>1.3750000000000002</v>
          </cell>
          <cell r="AB59">
            <v>0.34375000000000006</v>
          </cell>
          <cell r="AC59">
            <v>0.34375000000000006</v>
          </cell>
          <cell r="AD59">
            <v>0.34375000000000006</v>
          </cell>
          <cell r="AE59">
            <v>0.34375000000000006</v>
          </cell>
          <cell r="AF59">
            <v>1.3750000000000002</v>
          </cell>
          <cell r="AG59">
            <v>1.3750000000000002</v>
          </cell>
          <cell r="AH59">
            <v>1.3750000000000002</v>
          </cell>
          <cell r="AI59">
            <v>1.3750000000000002</v>
          </cell>
          <cell r="AJ59">
            <v>1.3750000000000002</v>
          </cell>
          <cell r="AK59">
            <v>1.3750000000000002</v>
          </cell>
          <cell r="AL59">
            <v>1.3750000000000002</v>
          </cell>
          <cell r="AM59">
            <v>0</v>
          </cell>
        </row>
        <row r="60">
          <cell r="D60" t="str">
            <v>ok</v>
          </cell>
          <cell r="E60" t="str">
            <v>(2, 9)</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1.7157142857142857</v>
          </cell>
          <cell r="AH60">
            <v>1.7157142857142857</v>
          </cell>
          <cell r="AI60">
            <v>1.7157142857142857</v>
          </cell>
          <cell r="AJ60">
            <v>1.7157142857142857</v>
          </cell>
          <cell r="AK60">
            <v>1.7157142857142857</v>
          </cell>
          <cell r="AL60">
            <v>1.7157142857142857</v>
          </cell>
          <cell r="AM60">
            <v>1.7157142857142857</v>
          </cell>
        </row>
        <row r="61">
          <cell r="D61" t="str">
            <v>ok</v>
          </cell>
          <cell r="E61" t="str">
            <v>(3.5, 15)</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3.5227272727272729</v>
          </cell>
          <cell r="AM61">
            <v>3.5227272727272729</v>
          </cell>
        </row>
        <row r="62">
          <cell r="D62" t="str">
            <v>ok</v>
          </cell>
          <cell r="E62" t="str">
            <v>(3, 15)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1.6666666666666667</v>
          </cell>
          <cell r="AK62">
            <v>1.6666666666666667</v>
          </cell>
          <cell r="AL62">
            <v>1.6666666666666667</v>
          </cell>
          <cell r="AM62">
            <v>1.6666666666666667</v>
          </cell>
        </row>
        <row r="63">
          <cell r="AK63">
            <v>3</v>
          </cell>
          <cell r="AL63">
            <v>3</v>
          </cell>
          <cell r="AM63">
            <v>3</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3.2240000000000002</v>
          </cell>
          <cell r="AH65">
            <v>5.2240000000000002</v>
          </cell>
          <cell r="AI65">
            <v>7.7573333333333334</v>
          </cell>
          <cell r="AJ65">
            <v>12.267333333333333</v>
          </cell>
          <cell r="AK65">
            <v>9.7673333333333332</v>
          </cell>
          <cell r="AL65">
            <v>6.71</v>
          </cell>
          <cell r="AM65">
            <v>4.71</v>
          </cell>
        </row>
        <row r="66">
          <cell r="D66">
            <v>-0.52</v>
          </cell>
          <cell r="E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v>-1.38</v>
          </cell>
          <cell r="E67" t="str">
            <v>(2, 7)</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0.72399999999999998</v>
          </cell>
          <cell r="AH67">
            <v>0.72399999999999998</v>
          </cell>
          <cell r="AI67">
            <v>0.72399999999999998</v>
          </cell>
          <cell r="AJ67">
            <v>0.72399999999999998</v>
          </cell>
          <cell r="AK67">
            <v>0.72399999999999998</v>
          </cell>
          <cell r="AL67">
            <v>0</v>
          </cell>
          <cell r="AM67">
            <v>0</v>
          </cell>
        </row>
        <row r="68">
          <cell r="D68" t="str">
            <v>ok</v>
          </cell>
          <cell r="E68" t="str">
            <v>(2, 6)</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2.5</v>
          </cell>
          <cell r="AH68">
            <v>2.5</v>
          </cell>
          <cell r="AI68">
            <v>2.5</v>
          </cell>
          <cell r="AJ68">
            <v>2.5</v>
          </cell>
          <cell r="AK68">
            <v>0</v>
          </cell>
          <cell r="AL68">
            <v>0</v>
          </cell>
          <cell r="AM68">
            <v>0</v>
          </cell>
        </row>
        <row r="69">
          <cell r="D69" t="str">
            <v>ok</v>
          </cell>
          <cell r="E69" t="str">
            <v>(2, 7)</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2</v>
          </cell>
          <cell r="AI69">
            <v>2</v>
          </cell>
          <cell r="AJ69">
            <v>2</v>
          </cell>
          <cell r="AK69">
            <v>2</v>
          </cell>
          <cell r="AL69">
            <v>2</v>
          </cell>
          <cell r="AM69">
            <v>0</v>
          </cell>
        </row>
        <row r="70">
          <cell r="D70">
            <v>-2</v>
          </cell>
          <cell r="E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71" t="str">
            <v>ok</v>
          </cell>
          <cell r="E71" t="str">
            <v>(2, 5)</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2.333333333333333</v>
          </cell>
          <cell r="AJ71">
            <v>2.333333333333333</v>
          </cell>
          <cell r="AK71">
            <v>2.333333333333333</v>
          </cell>
          <cell r="AL71">
            <v>0</v>
          </cell>
          <cell r="AM71">
            <v>0</v>
          </cell>
        </row>
        <row r="72">
          <cell r="D72" t="str">
            <v>ok</v>
          </cell>
          <cell r="E72" t="str">
            <v>(2.5, 6.5)</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2.2000000000000002</v>
          </cell>
          <cell r="AK72">
            <v>2.2000000000000002</v>
          </cell>
          <cell r="AL72">
            <v>2.2000000000000002</v>
          </cell>
          <cell r="AM72">
            <v>2.2000000000000002</v>
          </cell>
        </row>
        <row r="73">
          <cell r="D73" t="str">
            <v>ok</v>
          </cell>
          <cell r="E73" t="str">
            <v>(2, 7)</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0.2</v>
          </cell>
          <cell r="AJ73">
            <v>1.26</v>
          </cell>
          <cell r="AK73">
            <v>1.26</v>
          </cell>
          <cell r="AL73">
            <v>1.26</v>
          </cell>
          <cell r="AM73">
            <v>1.26</v>
          </cell>
        </row>
        <row r="74">
          <cell r="AJ74">
            <v>1.25</v>
          </cell>
          <cell r="AK74">
            <v>1.25</v>
          </cell>
          <cell r="AL74">
            <v>1.25</v>
          </cell>
          <cell r="AM74">
            <v>1.25</v>
          </cell>
        </row>
        <row r="76">
          <cell r="G76">
            <v>0</v>
          </cell>
          <cell r="H76">
            <v>0.18099999999999999</v>
          </cell>
          <cell r="I76">
            <v>0.18409836999999998</v>
          </cell>
          <cell r="J76">
            <v>1.57187437</v>
          </cell>
          <cell r="K76">
            <v>1.5787109399999999</v>
          </cell>
          <cell r="L76">
            <v>1.5787109399999999</v>
          </cell>
          <cell r="M76">
            <v>5.3547969399999999</v>
          </cell>
          <cell r="N76">
            <v>5.4649819399999995</v>
          </cell>
          <cell r="O76">
            <v>12.21689694</v>
          </cell>
          <cell r="P76">
            <v>12.833727939999999</v>
          </cell>
          <cell r="Q76">
            <v>12.833727939999999</v>
          </cell>
          <cell r="R76">
            <v>13.30885194</v>
          </cell>
          <cell r="S76">
            <v>15.109423939999999</v>
          </cell>
          <cell r="T76">
            <v>19.528034940000001</v>
          </cell>
          <cell r="U76">
            <v>23.187934939999998</v>
          </cell>
          <cell r="V76">
            <v>23.187934939999998</v>
          </cell>
          <cell r="W76">
            <v>26.474595479615385</v>
          </cell>
          <cell r="X76">
            <v>29.619705019230771</v>
          </cell>
          <cell r="Y76">
            <v>32.840048558846156</v>
          </cell>
          <cell r="Z76">
            <v>37.161646098461539</v>
          </cell>
          <cell r="AA76">
            <v>37.161646098461539</v>
          </cell>
          <cell r="AB76">
            <v>39.007132638076918</v>
          </cell>
          <cell r="AC76">
            <v>40.752619177692303</v>
          </cell>
          <cell r="AD76">
            <v>46.698105717307683</v>
          </cell>
          <cell r="AE76">
            <v>51.703592256923073</v>
          </cell>
          <cell r="AF76">
            <v>54.203592256923073</v>
          </cell>
          <cell r="AG76">
            <v>96.395824129670331</v>
          </cell>
          <cell r="AH76">
            <v>135.99805600241757</v>
          </cell>
          <cell r="AI76">
            <v>145.5169545418315</v>
          </cell>
          <cell r="AJ76">
            <v>127.10918641457874</v>
          </cell>
          <cell r="AK76">
            <v>108.20141828732599</v>
          </cell>
          <cell r="AL76">
            <v>88.828256220679307</v>
          </cell>
          <cell r="AM76">
            <v>72.830094154032622</v>
          </cell>
        </row>
        <row r="77">
          <cell r="G77">
            <v>0</v>
          </cell>
          <cell r="H77">
            <v>0.18099999999999999</v>
          </cell>
          <cell r="I77">
            <v>0.18409836999999998</v>
          </cell>
          <cell r="J77">
            <v>1.57187437</v>
          </cell>
          <cell r="K77">
            <v>1.5787109399999999</v>
          </cell>
          <cell r="L77">
            <v>1.5787109399999999</v>
          </cell>
          <cell r="M77">
            <v>5.3547969399999999</v>
          </cell>
          <cell r="N77">
            <v>5.4649819399999995</v>
          </cell>
          <cell r="O77">
            <v>12.21689694</v>
          </cell>
          <cell r="P77">
            <v>12.833727939999999</v>
          </cell>
          <cell r="Q77">
            <v>12.833727939999999</v>
          </cell>
          <cell r="R77">
            <v>13.30885194</v>
          </cell>
          <cell r="S77">
            <v>15.109423939999999</v>
          </cell>
          <cell r="T77">
            <v>18.008034940000002</v>
          </cell>
          <cell r="U77">
            <v>21.367934939999998</v>
          </cell>
          <cell r="V77">
            <v>21.367934939999998</v>
          </cell>
          <cell r="W77">
            <v>23.404595479615384</v>
          </cell>
          <cell r="X77">
            <v>25.299705019230771</v>
          </cell>
          <cell r="Y77">
            <v>26.370048558846154</v>
          </cell>
          <cell r="Z77">
            <v>27.44164609846154</v>
          </cell>
          <cell r="AA77">
            <v>27.44164609846154</v>
          </cell>
          <cell r="AB77">
            <v>28.037132638076919</v>
          </cell>
          <cell r="AC77">
            <v>28.532619177692304</v>
          </cell>
          <cell r="AD77">
            <v>28.828105717307686</v>
          </cell>
          <cell r="AE77">
            <v>28.683592256923074</v>
          </cell>
          <cell r="AF77">
            <v>28.683592256923074</v>
          </cell>
          <cell r="AG77">
            <v>55.899824129670328</v>
          </cell>
          <cell r="AH77">
            <v>93.526056002417576</v>
          </cell>
          <cell r="AI77">
            <v>110.80228787516484</v>
          </cell>
          <cell r="AJ77">
            <v>104.66185308124541</v>
          </cell>
          <cell r="AK77">
            <v>95.521418287325986</v>
          </cell>
          <cell r="AL77">
            <v>82.858256220679309</v>
          </cell>
          <cell r="AM77">
            <v>71.570094154032617</v>
          </cell>
        </row>
        <row r="78">
          <cell r="G78">
            <v>0</v>
          </cell>
          <cell r="H78">
            <v>0.18099999999999999</v>
          </cell>
          <cell r="I78">
            <v>0.18409836999999998</v>
          </cell>
          <cell r="J78">
            <v>0.18409836999999998</v>
          </cell>
          <cell r="K78">
            <v>0.19093494</v>
          </cell>
          <cell r="L78">
            <v>0.19093494</v>
          </cell>
          <cell r="M78">
            <v>0.26702093999999998</v>
          </cell>
          <cell r="N78">
            <v>0.37720593999999996</v>
          </cell>
          <cell r="O78">
            <v>1.2168969399999998</v>
          </cell>
          <cell r="P78">
            <v>1.8337279399999997</v>
          </cell>
          <cell r="Q78">
            <v>1.8337279399999997</v>
          </cell>
          <cell r="R78">
            <v>2.3088519399999998</v>
          </cell>
          <cell r="S78">
            <v>4.1094239400000001</v>
          </cell>
          <cell r="T78">
            <v>7.0080349399999999</v>
          </cell>
          <cell r="U78">
            <v>10.36793494</v>
          </cell>
          <cell r="V78">
            <v>10.36793494</v>
          </cell>
          <cell r="W78">
            <v>11.580845479615384</v>
          </cell>
          <cell r="X78">
            <v>12.652205019230768</v>
          </cell>
          <cell r="Y78">
            <v>12.898798558846153</v>
          </cell>
          <cell r="Z78">
            <v>13.146646098461536</v>
          </cell>
          <cell r="AA78">
            <v>13.146646098461536</v>
          </cell>
          <cell r="AB78">
            <v>13.800882638076921</v>
          </cell>
          <cell r="AC78">
            <v>14.355119177692305</v>
          </cell>
          <cell r="AD78">
            <v>14.709355717307689</v>
          </cell>
          <cell r="AE78">
            <v>14.423592256923074</v>
          </cell>
          <cell r="AF78">
            <v>14.423592256923074</v>
          </cell>
          <cell r="AG78">
            <v>13.830538415384613</v>
          </cell>
          <cell r="AH78">
            <v>12.44748457384615</v>
          </cell>
          <cell r="AI78">
            <v>11.064430732307688</v>
          </cell>
          <cell r="AJ78">
            <v>9.6813768907692257</v>
          </cell>
          <cell r="AK78">
            <v>8.2983230492307634</v>
          </cell>
          <cell r="AL78">
            <v>6.9152692076923019</v>
          </cell>
          <cell r="AM78">
            <v>5.5322153661538405</v>
          </cell>
        </row>
        <row r="79">
          <cell r="G79">
            <v>0</v>
          </cell>
          <cell r="H79">
            <v>0</v>
          </cell>
          <cell r="I79">
            <v>0</v>
          </cell>
          <cell r="J79">
            <v>1.3877759999999999</v>
          </cell>
          <cell r="K79">
            <v>1.3877759999999999</v>
          </cell>
          <cell r="L79">
            <v>1.3877759999999999</v>
          </cell>
          <cell r="M79">
            <v>5.0877759999999999</v>
          </cell>
          <cell r="N79">
            <v>5.0877759999999999</v>
          </cell>
          <cell r="O79">
            <v>11</v>
          </cell>
          <cell r="P79">
            <v>11</v>
          </cell>
          <cell r="Q79">
            <v>11</v>
          </cell>
          <cell r="R79">
            <v>11</v>
          </cell>
          <cell r="S79">
            <v>11</v>
          </cell>
          <cell r="T79">
            <v>11</v>
          </cell>
          <cell r="U79">
            <v>11</v>
          </cell>
          <cell r="V79">
            <v>11</v>
          </cell>
          <cell r="W79">
            <v>10.65625</v>
          </cell>
          <cell r="X79">
            <v>10.3125</v>
          </cell>
          <cell r="Y79">
            <v>9.96875</v>
          </cell>
          <cell r="Z79">
            <v>9.625</v>
          </cell>
          <cell r="AA79">
            <v>9.625</v>
          </cell>
          <cell r="AB79">
            <v>9.28125</v>
          </cell>
          <cell r="AC79">
            <v>8.9375</v>
          </cell>
          <cell r="AD79">
            <v>8.59375</v>
          </cell>
          <cell r="AE79">
            <v>8.25</v>
          </cell>
          <cell r="AF79">
            <v>8.25</v>
          </cell>
          <cell r="AG79">
            <v>6.875</v>
          </cell>
          <cell r="AH79">
            <v>5.5</v>
          </cell>
          <cell r="AI79">
            <v>4.125</v>
          </cell>
          <cell r="AJ79">
            <v>2.75</v>
          </cell>
          <cell r="AK79">
            <v>1.3749999999999998</v>
          </cell>
          <cell r="AL79">
            <v>0</v>
          </cell>
          <cell r="AM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1.1675</v>
          </cell>
          <cell r="X80">
            <v>2.335</v>
          </cell>
          <cell r="Y80">
            <v>3.5024999999999999</v>
          </cell>
          <cell r="Z80">
            <v>4.67</v>
          </cell>
          <cell r="AA80">
            <v>4.67</v>
          </cell>
          <cell r="AB80">
            <v>4.9550000000000001</v>
          </cell>
          <cell r="AC80">
            <v>5.24</v>
          </cell>
          <cell r="AD80">
            <v>5.5250000000000004</v>
          </cell>
          <cell r="AE80">
            <v>5.8100000000000005</v>
          </cell>
          <cell r="AF80">
            <v>5.8100000000000005</v>
          </cell>
          <cell r="AG80">
            <v>7.194285714285714</v>
          </cell>
          <cell r="AH80">
            <v>8.5785714285714274</v>
          </cell>
          <cell r="AI80">
            <v>6.8628571428571412</v>
          </cell>
          <cell r="AJ80">
            <v>5.147142857142855</v>
          </cell>
          <cell r="AK80">
            <v>3.4314285714285693</v>
          </cell>
          <cell r="AL80">
            <v>1.7157142857142835</v>
          </cell>
          <cell r="AM80">
            <v>-2.2204460492503131E-15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5</v>
          </cell>
          <cell r="AH81">
            <v>23</v>
          </cell>
          <cell r="AI81">
            <v>38.75</v>
          </cell>
          <cell r="AJ81">
            <v>38.75</v>
          </cell>
          <cell r="AK81">
            <v>38.75</v>
          </cell>
          <cell r="AL81">
            <v>35.227272727272727</v>
          </cell>
          <cell r="AM81">
            <v>31.704545454545453</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0.2</v>
          </cell>
          <cell r="AF82">
            <v>0.2</v>
          </cell>
          <cell r="AG82">
            <v>8</v>
          </cell>
          <cell r="AH82">
            <v>14</v>
          </cell>
          <cell r="AI82">
            <v>20</v>
          </cell>
          <cell r="AJ82">
            <v>18.333333333333332</v>
          </cell>
          <cell r="AK82">
            <v>16.666666666666664</v>
          </cell>
          <cell r="AL82">
            <v>14.999999999999998</v>
          </cell>
          <cell r="AM82">
            <v>13.333333333333332</v>
          </cell>
        </row>
        <row r="83">
          <cell r="AD83">
            <v>0</v>
          </cell>
          <cell r="AE83">
            <v>0</v>
          </cell>
          <cell r="AF83">
            <v>0</v>
          </cell>
          <cell r="AG83">
            <v>15</v>
          </cell>
          <cell r="AH83">
            <v>30</v>
          </cell>
          <cell r="AI83">
            <v>30</v>
          </cell>
          <cell r="AJ83">
            <v>30</v>
          </cell>
          <cell r="AK83">
            <v>27</v>
          </cell>
          <cell r="AL83">
            <v>24</v>
          </cell>
          <cell r="AM83">
            <v>21</v>
          </cell>
        </row>
        <row r="85">
          <cell r="G85">
            <v>0</v>
          </cell>
          <cell r="H85">
            <v>0</v>
          </cell>
          <cell r="I85">
            <v>0</v>
          </cell>
          <cell r="J85">
            <v>0</v>
          </cell>
          <cell r="K85">
            <v>0</v>
          </cell>
          <cell r="L85">
            <v>0</v>
          </cell>
          <cell r="M85">
            <v>0</v>
          </cell>
          <cell r="N85">
            <v>0</v>
          </cell>
          <cell r="O85">
            <v>0</v>
          </cell>
          <cell r="P85">
            <v>0</v>
          </cell>
          <cell r="Q85">
            <v>0</v>
          </cell>
          <cell r="R85">
            <v>0</v>
          </cell>
          <cell r="S85">
            <v>0</v>
          </cell>
          <cell r="T85">
            <v>1.52</v>
          </cell>
          <cell r="U85">
            <v>1.82</v>
          </cell>
          <cell r="V85">
            <v>1.82</v>
          </cell>
          <cell r="W85">
            <v>3.0700000000000003</v>
          </cell>
          <cell r="X85">
            <v>4.32</v>
          </cell>
          <cell r="Y85">
            <v>6.4700000000000006</v>
          </cell>
          <cell r="Z85">
            <v>9.7200000000000006</v>
          </cell>
          <cell r="AA85">
            <v>9.7200000000000006</v>
          </cell>
          <cell r="AB85">
            <v>10.97</v>
          </cell>
          <cell r="AC85">
            <v>12.22</v>
          </cell>
          <cell r="AD85">
            <v>17.87</v>
          </cell>
          <cell r="AE85">
            <v>23.02</v>
          </cell>
          <cell r="AF85">
            <v>25.52</v>
          </cell>
          <cell r="AG85">
            <v>40.495999999999995</v>
          </cell>
          <cell r="AH85">
            <v>42.472000000000001</v>
          </cell>
          <cell r="AI85">
            <v>34.714666666666666</v>
          </cell>
          <cell r="AJ85">
            <v>22.447333333333333</v>
          </cell>
          <cell r="AK85">
            <v>12.68</v>
          </cell>
          <cell r="AL85">
            <v>5.9700000000000006</v>
          </cell>
          <cell r="AM85">
            <v>1.2600000000000002</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0.2</v>
          </cell>
          <cell r="AA86">
            <v>0.2</v>
          </cell>
          <cell r="AB86">
            <v>0.2</v>
          </cell>
          <cell r="AC86">
            <v>0.2</v>
          </cell>
          <cell r="AD86">
            <v>0.2</v>
          </cell>
          <cell r="AE86">
            <v>0.2</v>
          </cell>
          <cell r="AF86">
            <v>0.2</v>
          </cell>
          <cell r="AG86">
            <v>0.2</v>
          </cell>
          <cell r="AH86">
            <v>0.2</v>
          </cell>
          <cell r="AI86">
            <v>0.2</v>
          </cell>
          <cell r="AJ86">
            <v>0.2</v>
          </cell>
          <cell r="AK86">
            <v>0.2</v>
          </cell>
          <cell r="AL86">
            <v>0.2</v>
          </cell>
          <cell r="AM86">
            <v>0.2</v>
          </cell>
        </row>
        <row r="87">
          <cell r="G87">
            <v>0</v>
          </cell>
          <cell r="H87">
            <v>0</v>
          </cell>
          <cell r="I87">
            <v>0</v>
          </cell>
          <cell r="J87">
            <v>0</v>
          </cell>
          <cell r="K87">
            <v>0</v>
          </cell>
          <cell r="L87">
            <v>0</v>
          </cell>
          <cell r="M87">
            <v>0</v>
          </cell>
          <cell r="N87">
            <v>0</v>
          </cell>
          <cell r="O87">
            <v>0</v>
          </cell>
          <cell r="P87">
            <v>0</v>
          </cell>
          <cell r="Q87">
            <v>0</v>
          </cell>
          <cell r="R87">
            <v>0</v>
          </cell>
          <cell r="S87">
            <v>0</v>
          </cell>
          <cell r="T87">
            <v>1.52</v>
          </cell>
          <cell r="U87">
            <v>1.82</v>
          </cell>
          <cell r="V87">
            <v>1.82</v>
          </cell>
          <cell r="W87">
            <v>1.82</v>
          </cell>
          <cell r="X87">
            <v>1.82</v>
          </cell>
          <cell r="Y87">
            <v>2.72</v>
          </cell>
          <cell r="Z87">
            <v>3.62</v>
          </cell>
          <cell r="AA87">
            <v>3.62</v>
          </cell>
          <cell r="AB87">
            <v>3.62</v>
          </cell>
          <cell r="AC87">
            <v>3.62</v>
          </cell>
          <cell r="AD87">
            <v>3.62</v>
          </cell>
          <cell r="AE87">
            <v>3.62</v>
          </cell>
          <cell r="AF87">
            <v>3.62</v>
          </cell>
          <cell r="AG87">
            <v>2.8959999999999999</v>
          </cell>
          <cell r="AH87">
            <v>2.1719999999999997</v>
          </cell>
          <cell r="AI87">
            <v>1.4479999999999997</v>
          </cell>
          <cell r="AJ87">
            <v>0.72399999999999975</v>
          </cell>
          <cell r="AK87">
            <v>0</v>
          </cell>
          <cell r="AL87">
            <v>0</v>
          </cell>
          <cell r="AM87">
            <v>0</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1.25</v>
          </cell>
          <cell r="X88">
            <v>2.5</v>
          </cell>
          <cell r="Y88">
            <v>3.75</v>
          </cell>
          <cell r="Z88">
            <v>5</v>
          </cell>
          <cell r="AA88">
            <v>5</v>
          </cell>
          <cell r="AB88">
            <v>6.25</v>
          </cell>
          <cell r="AC88">
            <v>7.5</v>
          </cell>
          <cell r="AD88">
            <v>8.75</v>
          </cell>
          <cell r="AE88">
            <v>10</v>
          </cell>
          <cell r="AF88">
            <v>10</v>
          </cell>
          <cell r="AG88">
            <v>7.5</v>
          </cell>
          <cell r="AH88">
            <v>5</v>
          </cell>
          <cell r="AI88">
            <v>2.5</v>
          </cell>
          <cell r="AJ88">
            <v>0</v>
          </cell>
          <cell r="AK88">
            <v>0</v>
          </cell>
          <cell r="AL88">
            <v>0</v>
          </cell>
          <cell r="AM88">
            <v>0</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0.9</v>
          </cell>
          <cell r="AA89">
            <v>0.9</v>
          </cell>
          <cell r="AB89">
            <v>0.9</v>
          </cell>
          <cell r="AC89">
            <v>0.9</v>
          </cell>
          <cell r="AD89">
            <v>0.9</v>
          </cell>
          <cell r="AE89">
            <v>1.8</v>
          </cell>
          <cell r="AF89">
            <v>1.8</v>
          </cell>
          <cell r="AG89">
            <v>6</v>
          </cell>
          <cell r="AH89">
            <v>8</v>
          </cell>
          <cell r="AI89">
            <v>6</v>
          </cell>
          <cell r="AJ89">
            <v>4</v>
          </cell>
          <cell r="AK89">
            <v>2</v>
          </cell>
          <cell r="AL89">
            <v>0</v>
          </cell>
          <cell r="AM89">
            <v>0</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2</v>
          </cell>
          <cell r="AE91">
            <v>4</v>
          </cell>
          <cell r="AF91">
            <v>4</v>
          </cell>
          <cell r="AG91">
            <v>7</v>
          </cell>
          <cell r="AH91">
            <v>7</v>
          </cell>
          <cell r="AI91">
            <v>4.666666666666667</v>
          </cell>
          <cell r="AJ91">
            <v>2.3333333333333339</v>
          </cell>
          <cell r="AK91">
            <v>0</v>
          </cell>
          <cell r="AL91">
            <v>0</v>
          </cell>
          <cell r="AM91">
            <v>0</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2.4</v>
          </cell>
          <cell r="AE92">
            <v>2.4</v>
          </cell>
          <cell r="AF92">
            <v>2.4</v>
          </cell>
          <cell r="AG92">
            <v>5.6</v>
          </cell>
          <cell r="AH92">
            <v>8.8000000000000007</v>
          </cell>
          <cell r="AI92">
            <v>8.8000000000000007</v>
          </cell>
          <cell r="AJ92">
            <v>6.6000000000000005</v>
          </cell>
          <cell r="AK92">
            <v>4.4000000000000004</v>
          </cell>
          <cell r="AL92">
            <v>2.2000000000000002</v>
          </cell>
          <cell r="AM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1</v>
          </cell>
          <cell r="AF93">
            <v>1</v>
          </cell>
          <cell r="AG93">
            <v>6.3</v>
          </cell>
          <cell r="AH93">
            <v>6.3</v>
          </cell>
          <cell r="AI93">
            <v>6.1</v>
          </cell>
          <cell r="AJ93">
            <v>4.84</v>
          </cell>
          <cell r="AK93">
            <v>3.58</v>
          </cell>
          <cell r="AL93">
            <v>2.3200000000000003</v>
          </cell>
          <cell r="AM93">
            <v>1.0600000000000003</v>
          </cell>
        </row>
        <row r="94">
          <cell r="AF94">
            <v>2.5</v>
          </cell>
          <cell r="AG94">
            <v>5</v>
          </cell>
          <cell r="AH94">
            <v>5</v>
          </cell>
          <cell r="AI94">
            <v>5</v>
          </cell>
          <cell r="AJ94">
            <v>3.75</v>
          </cell>
          <cell r="AK94">
            <v>2.5</v>
          </cell>
          <cell r="AL94">
            <v>1.25</v>
          </cell>
          <cell r="AM94">
            <v>0</v>
          </cell>
        </row>
        <row r="96">
          <cell r="G96">
            <v>0</v>
          </cell>
          <cell r="H96">
            <v>1.6290000000000002E-3</v>
          </cell>
          <cell r="I96">
            <v>3.1946107375000004E-3</v>
          </cell>
          <cell r="J96">
            <v>1.3828285327499999E-2</v>
          </cell>
          <cell r="K96">
            <v>2.4417036152499998E-2</v>
          </cell>
          <cell r="L96">
            <v>4.3068932217499994E-2</v>
          </cell>
          <cell r="M96">
            <v>4.3334424250000003E-2</v>
          </cell>
          <cell r="N96">
            <v>6.3566200919999996E-2</v>
          </cell>
          <cell r="O96">
            <v>0.10167080355999999</v>
          </cell>
          <cell r="P96">
            <v>0.13777843684000002</v>
          </cell>
          <cell r="Q96">
            <v>0.34634986557000003</v>
          </cell>
          <cell r="R96">
            <v>0.14051636685499999</v>
          </cell>
          <cell r="S96">
            <v>0.15630051734</v>
          </cell>
          <cell r="T96">
            <v>0.20243570620000001</v>
          </cell>
          <cell r="U96">
            <v>0.27299581928</v>
          </cell>
          <cell r="V96">
            <v>0.77224840967499997</v>
          </cell>
          <cell r="W96">
            <v>0.32273299121524035</v>
          </cell>
          <cell r="X96">
            <v>0.40007446555543269</v>
          </cell>
          <cell r="Y96">
            <v>0.4456717080739423</v>
          </cell>
          <cell r="Z96">
            <v>0.51794390744735574</v>
          </cell>
          <cell r="AA96">
            <v>1.6864230722919711</v>
          </cell>
          <cell r="AB96">
            <v>0.53266889368269232</v>
          </cell>
          <cell r="AC96">
            <v>0.56512375907884616</v>
          </cell>
          <cell r="AD96">
            <v>0.61125027294531242</v>
          </cell>
          <cell r="AE96">
            <v>0.7147079592542066</v>
          </cell>
          <cell r="AF96">
            <v>2.4237508849610574</v>
          </cell>
          <cell r="AG96">
            <v>5.2236625525219775</v>
          </cell>
          <cell r="AH96">
            <v>8.4747554823689555</v>
          </cell>
          <cell r="AI96">
            <v>10.824256890307144</v>
          </cell>
          <cell r="AJ96">
            <v>10.100639581083334</v>
          </cell>
          <cell r="AK96">
            <v>8.7178938610702374</v>
          </cell>
          <cell r="AL96">
            <v>7.3129671792087576</v>
          </cell>
          <cell r="AM96">
            <v>5.8068851202577756</v>
          </cell>
        </row>
        <row r="97">
          <cell r="G97">
            <v>0</v>
          </cell>
          <cell r="H97">
            <v>1.6290000000000002E-3</v>
          </cell>
          <cell r="I97">
            <v>3.1946107375000004E-3</v>
          </cell>
          <cell r="J97">
            <v>1.3828285327499999E-2</v>
          </cell>
          <cell r="K97">
            <v>2.4417036152499998E-2</v>
          </cell>
          <cell r="L97">
            <v>4.3068932217499994E-2</v>
          </cell>
          <cell r="M97">
            <v>4.3334424250000003E-2</v>
          </cell>
          <cell r="N97">
            <v>6.3566200919999996E-2</v>
          </cell>
          <cell r="O97">
            <v>0.10167080355999999</v>
          </cell>
          <cell r="P97">
            <v>0.13777843684000002</v>
          </cell>
          <cell r="Q97">
            <v>0.34634986557000003</v>
          </cell>
          <cell r="R97">
            <v>0.14051636685499999</v>
          </cell>
          <cell r="S97">
            <v>0.15630051734</v>
          </cell>
          <cell r="T97">
            <v>0.18628570620000001</v>
          </cell>
          <cell r="U97">
            <v>0.23625581928</v>
          </cell>
          <cell r="V97">
            <v>0.71935840967499998</v>
          </cell>
          <cell r="W97">
            <v>0.27033549121524036</v>
          </cell>
          <cell r="X97">
            <v>0.32020446555543269</v>
          </cell>
          <cell r="Y97">
            <v>0.3335854580739423</v>
          </cell>
          <cell r="Z97">
            <v>0.35376890744735578</v>
          </cell>
          <cell r="AA97">
            <v>1.2778943222919712</v>
          </cell>
          <cell r="AB97">
            <v>0.33755014368269232</v>
          </cell>
          <cell r="AC97">
            <v>0.34656750907884615</v>
          </cell>
          <cell r="AD97">
            <v>0.33615964794531245</v>
          </cell>
          <cell r="AE97">
            <v>0.34042983425420664</v>
          </cell>
          <cell r="AF97">
            <v>1.3607071349610576</v>
          </cell>
          <cell r="AG97">
            <v>2.4396925525219779</v>
          </cell>
          <cell r="AH97">
            <v>4.6903154823689563</v>
          </cell>
          <cell r="AI97">
            <v>7.0267068903071426</v>
          </cell>
          <cell r="AJ97">
            <v>7.3028345810833342</v>
          </cell>
          <cell r="AK97">
            <v>6.970649694403571</v>
          </cell>
          <cell r="AL97">
            <v>6.3719671792087578</v>
          </cell>
          <cell r="AM97">
            <v>5.4478851202577756</v>
          </cell>
        </row>
        <row r="98">
          <cell r="G98">
            <v>0</v>
          </cell>
          <cell r="H98">
            <v>1.6290000000000002E-3</v>
          </cell>
          <cell r="I98">
            <v>3.1946107375000004E-3</v>
          </cell>
          <cell r="J98">
            <v>2.8995493274999997E-3</v>
          </cell>
          <cell r="K98">
            <v>2.9065081524999995E-3</v>
          </cell>
          <cell r="L98">
            <v>1.0629668217500001E-2</v>
          </cell>
          <cell r="M98">
            <v>2.8622242499999999E-3</v>
          </cell>
          <cell r="N98">
            <v>3.7848329199999995E-3</v>
          </cell>
          <cell r="O98">
            <v>9.166091559999999E-3</v>
          </cell>
          <cell r="P98">
            <v>1.6778436840000001E-2</v>
          </cell>
          <cell r="Q98">
            <v>3.2591585569999998E-2</v>
          </cell>
          <cell r="R98">
            <v>2.2266366854999997E-2</v>
          </cell>
          <cell r="S98">
            <v>3.5300517340000004E-2</v>
          </cell>
          <cell r="T98">
            <v>6.2535706199999999E-2</v>
          </cell>
          <cell r="U98">
            <v>0.10425581927999999</v>
          </cell>
          <cell r="V98">
            <v>0.22435840967499998</v>
          </cell>
          <cell r="W98">
            <v>0.12894908496524038</v>
          </cell>
          <cell r="X98">
            <v>0.1484274343054327</v>
          </cell>
          <cell r="Y98">
            <v>0.1469182705739423</v>
          </cell>
          <cell r="Z98">
            <v>0.14650562619735574</v>
          </cell>
          <cell r="AA98">
            <v>0.57080041604197107</v>
          </cell>
          <cell r="AB98">
            <v>0.13473764368269231</v>
          </cell>
          <cell r="AC98">
            <v>0.14078000907884614</v>
          </cell>
          <cell r="AD98">
            <v>0.13623972607031248</v>
          </cell>
          <cell r="AE98">
            <v>0.1365606936292067</v>
          </cell>
          <cell r="AF98">
            <v>0.54831807246105768</v>
          </cell>
          <cell r="AG98">
            <v>0.70635326680769228</v>
          </cell>
          <cell r="AH98">
            <v>0.75549316094038443</v>
          </cell>
          <cell r="AI98">
            <v>0.76413724744999978</v>
          </cell>
          <cell r="AJ98">
            <v>0.6742387477499997</v>
          </cell>
          <cell r="AK98">
            <v>0.6068148729749997</v>
          </cell>
          <cell r="AL98">
            <v>0.53247572899230733</v>
          </cell>
          <cell r="AM98">
            <v>0.43566196008461505</v>
          </cell>
        </row>
        <row r="99">
          <cell r="G99">
            <v>0</v>
          </cell>
          <cell r="H99">
            <v>0</v>
          </cell>
          <cell r="I99">
            <v>0</v>
          </cell>
          <cell r="J99">
            <v>1.0928736E-2</v>
          </cell>
          <cell r="K99">
            <v>2.1510527999999998E-2</v>
          </cell>
          <cell r="L99">
            <v>3.2439263999999995E-2</v>
          </cell>
          <cell r="M99">
            <v>4.04722E-2</v>
          </cell>
          <cell r="N99">
            <v>5.9781368000000001E-2</v>
          </cell>
          <cell r="O99">
            <v>9.2504711999999989E-2</v>
          </cell>
          <cell r="P99">
            <v>0.12100000000000001</v>
          </cell>
          <cell r="Q99">
            <v>0.31375828</v>
          </cell>
          <cell r="R99">
            <v>0.11824999999999999</v>
          </cell>
          <cell r="S99">
            <v>0.12100000000000001</v>
          </cell>
          <cell r="T99">
            <v>0.12375</v>
          </cell>
          <cell r="U99">
            <v>0.13200000000000001</v>
          </cell>
          <cell r="V99">
            <v>0.495</v>
          </cell>
          <cell r="W99">
            <v>0.12723046874999999</v>
          </cell>
          <cell r="X99">
            <v>0.12843359374999999</v>
          </cell>
          <cell r="Y99">
            <v>0.1166171875</v>
          </cell>
          <cell r="Z99">
            <v>0.11021484375</v>
          </cell>
          <cell r="AA99">
            <v>0.48249609374999997</v>
          </cell>
          <cell r="AB99">
            <v>9.4531249999999997E-2</v>
          </cell>
          <cell r="AC99">
            <v>9.1093750000000001E-2</v>
          </cell>
          <cell r="AD99">
            <v>8.2177734374999992E-2</v>
          </cell>
          <cell r="AE99">
            <v>7.8955078124999994E-2</v>
          </cell>
          <cell r="AF99">
            <v>0.34675781249999993</v>
          </cell>
          <cell r="AG99">
            <v>0.37812500000000004</v>
          </cell>
          <cell r="AH99">
            <v>0.35578124999999999</v>
          </cell>
          <cell r="AI99">
            <v>0.31281249999999999</v>
          </cell>
          <cell r="AJ99">
            <v>0.22343750000000001</v>
          </cell>
          <cell r="AK99">
            <v>0.13921875</v>
          </cell>
          <cell r="AL99">
            <v>4.8124999999999994E-2</v>
          </cell>
          <cell r="AM99">
            <v>0</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1.4155937499999998E-2</v>
          </cell>
          <cell r="X100">
            <v>4.3343437499999998E-2</v>
          </cell>
          <cell r="Y100">
            <v>7.0050000000000001E-2</v>
          </cell>
          <cell r="Z100">
            <v>9.7048437500000001E-2</v>
          </cell>
          <cell r="AA100">
            <v>0.22459781249999999</v>
          </cell>
          <cell r="AB100">
            <v>0.10828125</v>
          </cell>
          <cell r="AC100">
            <v>0.11469375</v>
          </cell>
          <cell r="AD100">
            <v>0.1177421875</v>
          </cell>
          <cell r="AE100">
            <v>0.1239765625</v>
          </cell>
          <cell r="AF100">
            <v>0.46469374999999996</v>
          </cell>
          <cell r="AG100">
            <v>0.65021428571428574</v>
          </cell>
          <cell r="AH100">
            <v>0.84779107142857135</v>
          </cell>
          <cell r="AI100">
            <v>0.88788214285714273</v>
          </cell>
          <cell r="AJ100">
            <v>0.69057499999999983</v>
          </cell>
          <cell r="AK100">
            <v>0.50399107142857114</v>
          </cell>
          <cell r="AL100">
            <v>0.30882857142857117</v>
          </cell>
          <cell r="AM100">
            <v>0.10294285714285688</v>
          </cell>
        </row>
        <row r="101">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0.125</v>
          </cell>
          <cell r="AH101">
            <v>0.80500000000000005</v>
          </cell>
          <cell r="AI101">
            <v>2.006875</v>
          </cell>
          <cell r="AJ101">
            <v>2.5187500000000003</v>
          </cell>
          <cell r="AK101">
            <v>2.6156250000000001</v>
          </cell>
          <cell r="AL101">
            <v>2.5892045454545456</v>
          </cell>
          <cell r="AM101">
            <v>2.342613636363637</v>
          </cell>
        </row>
        <row r="102">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9.3749999999999997E-4</v>
          </cell>
          <cell r="AF102">
            <v>9.3749999999999997E-4</v>
          </cell>
          <cell r="AG102">
            <v>0.20499999999999999</v>
          </cell>
          <cell r="AH102">
            <v>0.63250000000000006</v>
          </cell>
          <cell r="AI102">
            <v>1.105</v>
          </cell>
          <cell r="AJ102">
            <v>1.2458333333333331</v>
          </cell>
          <cell r="AK102">
            <v>1.1812500000000001</v>
          </cell>
          <cell r="AL102">
            <v>1.1083333333333334</v>
          </cell>
          <cell r="AM102">
            <v>0.99166666666666659</v>
          </cell>
        </row>
        <row r="103">
          <cell r="AG103">
            <v>0.375</v>
          </cell>
          <cell r="AH103">
            <v>1.29375</v>
          </cell>
          <cell r="AI103">
            <v>1.9500000000000002</v>
          </cell>
          <cell r="AJ103">
            <v>1.9500000000000002</v>
          </cell>
          <cell r="AK103">
            <v>1.9237500000000001</v>
          </cell>
          <cell r="AL103">
            <v>1.7850000000000001</v>
          </cell>
          <cell r="AM103">
            <v>1.5750000000000002</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1.6150000000000001E-2</v>
          </cell>
          <cell r="U105">
            <v>3.6740000000000002E-2</v>
          </cell>
          <cell r="V105">
            <v>5.2890000000000006E-2</v>
          </cell>
          <cell r="W105">
            <v>5.2397499999999993E-2</v>
          </cell>
          <cell r="X105">
            <v>7.9869999999999997E-2</v>
          </cell>
          <cell r="Y105">
            <v>0.11208625</v>
          </cell>
          <cell r="Z105">
            <v>0.16417500000000002</v>
          </cell>
          <cell r="AA105">
            <v>0.40852875</v>
          </cell>
          <cell r="AB105">
            <v>0.19511875000000004</v>
          </cell>
          <cell r="AC105">
            <v>0.21855625000000004</v>
          </cell>
          <cell r="AD105">
            <v>0.27509062499999998</v>
          </cell>
          <cell r="AE105">
            <v>0.37427812499999996</v>
          </cell>
          <cell r="AF105">
            <v>1.0630437500000001</v>
          </cell>
          <cell r="AG105">
            <v>2.7839699999999996</v>
          </cell>
          <cell r="AH105">
            <v>3.78444</v>
          </cell>
          <cell r="AI105">
            <v>3.7975500000000002</v>
          </cell>
          <cell r="AJ105">
            <v>2.7978049999999999</v>
          </cell>
          <cell r="AK105">
            <v>1.7472441666666665</v>
          </cell>
          <cell r="AL105">
            <v>0.94100000000000006</v>
          </cell>
          <cell r="AM105">
            <v>0.35900000000000004</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8.7500000000000013E-4</v>
          </cell>
          <cell r="AA106">
            <v>8.7500000000000013E-4</v>
          </cell>
          <cell r="AB106">
            <v>1.5E-3</v>
          </cell>
          <cell r="AC106">
            <v>1.5E-3</v>
          </cell>
          <cell r="AD106">
            <v>1.3750000000000001E-3</v>
          </cell>
          <cell r="AE106">
            <v>1.3750000000000001E-3</v>
          </cell>
          <cell r="AF106">
            <v>5.7500000000000008E-3</v>
          </cell>
          <cell r="AG106">
            <v>8.0000000000000002E-3</v>
          </cell>
          <cell r="AH106">
            <v>9.5000000000000015E-3</v>
          </cell>
          <cell r="AI106">
            <v>1.1000000000000001E-2</v>
          </cell>
          <cell r="AJ106">
            <v>1.1000000000000001E-2</v>
          </cell>
          <cell r="AK106">
            <v>1.1500000000000002E-2</v>
          </cell>
          <cell r="AL106">
            <v>1.2E-2</v>
          </cell>
          <cell r="AM106">
            <v>1.2E-2</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1.6150000000000001E-2</v>
          </cell>
          <cell r="U107">
            <v>3.6740000000000002E-2</v>
          </cell>
          <cell r="V107">
            <v>5.2890000000000006E-2</v>
          </cell>
          <cell r="W107">
            <v>3.9584999999999995E-2</v>
          </cell>
          <cell r="X107">
            <v>4.0495000000000003E-2</v>
          </cell>
          <cell r="Y107">
            <v>4.8804999999999994E-2</v>
          </cell>
          <cell r="Z107">
            <v>6.7362500000000006E-2</v>
          </cell>
          <cell r="AA107">
            <v>0.19624750000000002</v>
          </cell>
          <cell r="AB107">
            <v>7.2400000000000006E-2</v>
          </cell>
          <cell r="AC107">
            <v>7.2400000000000006E-2</v>
          </cell>
          <cell r="AD107">
            <v>7.0137500000000005E-2</v>
          </cell>
          <cell r="AE107">
            <v>7.0137500000000005E-2</v>
          </cell>
          <cell r="AF107">
            <v>0.28507500000000002</v>
          </cell>
          <cell r="AG107">
            <v>0.29321999999999998</v>
          </cell>
          <cell r="AH107">
            <v>0.24706499999999998</v>
          </cell>
          <cell r="AI107">
            <v>0.19004999999999994</v>
          </cell>
          <cell r="AJ107">
            <v>0.11402999999999998</v>
          </cell>
          <cell r="AK107">
            <v>3.8914999999999984E-2</v>
          </cell>
          <cell r="AL107">
            <v>0</v>
          </cell>
          <cell r="AM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1.2812499999999998E-2</v>
          </cell>
          <cell r="X108">
            <v>3.9375E-2</v>
          </cell>
          <cell r="Y108">
            <v>6.3281249999999997E-2</v>
          </cell>
          <cell r="Z108">
            <v>8.7500000000000008E-2</v>
          </cell>
          <cell r="AA108">
            <v>0.20296875</v>
          </cell>
          <cell r="AB108">
            <v>0.10546875</v>
          </cell>
          <cell r="AC108">
            <v>0.12890625</v>
          </cell>
          <cell r="AD108">
            <v>0.14726562499999998</v>
          </cell>
          <cell r="AE108">
            <v>0.169921875</v>
          </cell>
          <cell r="AF108">
            <v>0.55156249999999996</v>
          </cell>
          <cell r="AG108">
            <v>0.74375000000000002</v>
          </cell>
          <cell r="AH108">
            <v>0.578125</v>
          </cell>
          <cell r="AI108">
            <v>0.375</v>
          </cell>
          <cell r="AJ108">
            <v>0.125</v>
          </cell>
          <cell r="AK108">
            <v>0</v>
          </cell>
          <cell r="AL108">
            <v>0</v>
          </cell>
          <cell r="AM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8.4375000000000006E-3</v>
          </cell>
          <cell r="AA109">
            <v>8.4375000000000006E-3</v>
          </cell>
          <cell r="AB109">
            <v>1.5750000000000004E-2</v>
          </cell>
          <cell r="AC109">
            <v>1.5750000000000004E-2</v>
          </cell>
          <cell r="AD109">
            <v>1.5187500000000001E-2</v>
          </cell>
          <cell r="AE109">
            <v>2.2781250000000003E-2</v>
          </cell>
          <cell r="AF109">
            <v>6.946875000000001E-2</v>
          </cell>
          <cell r="AG109">
            <v>0.312</v>
          </cell>
          <cell r="AH109">
            <v>0.61249999999999993</v>
          </cell>
          <cell r="AI109">
            <v>0.66500000000000004</v>
          </cell>
          <cell r="AJ109">
            <v>0.47499999999999998</v>
          </cell>
          <cell r="AK109">
            <v>0.29249999999999998</v>
          </cell>
          <cell r="AL109">
            <v>0.1</v>
          </cell>
          <cell r="AM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1.9375E-2</v>
          </cell>
          <cell r="AE111">
            <v>5.8124999999999996E-2</v>
          </cell>
          <cell r="AF111">
            <v>7.7499999999999999E-2</v>
          </cell>
          <cell r="AG111">
            <v>0.495</v>
          </cell>
          <cell r="AH111">
            <v>0.6825</v>
          </cell>
          <cell r="AI111">
            <v>0.61250000000000004</v>
          </cell>
          <cell r="AJ111">
            <v>0.36750000000000005</v>
          </cell>
          <cell r="AK111">
            <v>0.1254166666666667</v>
          </cell>
          <cell r="AL111">
            <v>0</v>
          </cell>
          <cell r="AM111">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2.1749999999999999E-2</v>
          </cell>
          <cell r="AE112">
            <v>4.3499999999999997E-2</v>
          </cell>
          <cell r="AF112">
            <v>6.5250000000000002E-2</v>
          </cell>
          <cell r="AG112">
            <v>0.34</v>
          </cell>
          <cell r="AH112">
            <v>0.66600000000000004</v>
          </cell>
          <cell r="AI112">
            <v>0.88000000000000012</v>
          </cell>
          <cell r="AJ112">
            <v>0.77000000000000013</v>
          </cell>
          <cell r="AK112">
            <v>0.56374999999999997</v>
          </cell>
          <cell r="AL112">
            <v>0.34650000000000003</v>
          </cell>
          <cell r="AM112">
            <v>0.11550000000000001</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8.4375000000000006E-3</v>
          </cell>
          <cell r="AF113">
            <v>8.4375000000000006E-3</v>
          </cell>
          <cell r="AG113">
            <v>0.29199999999999998</v>
          </cell>
          <cell r="AH113">
            <v>0.55124999999999991</v>
          </cell>
          <cell r="AI113">
            <v>0.58899999999999997</v>
          </cell>
          <cell r="AJ113">
            <v>0.51964999999999995</v>
          </cell>
          <cell r="AK113">
            <v>0.41047500000000003</v>
          </cell>
          <cell r="AL113">
            <v>0.29500000000000004</v>
          </cell>
          <cell r="AM113">
            <v>0.16900000000000004</v>
          </cell>
        </row>
        <row r="114">
          <cell r="AC114">
            <v>0</v>
          </cell>
          <cell r="AD114">
            <v>0</v>
          </cell>
          <cell r="AE114">
            <v>0</v>
          </cell>
          <cell r="AF114">
            <v>0</v>
          </cell>
          <cell r="AG114">
            <v>0.3</v>
          </cell>
          <cell r="AH114">
            <v>0.4375</v>
          </cell>
          <cell r="AI114">
            <v>0.47499999999999998</v>
          </cell>
          <cell r="AJ114">
            <v>0.41562500000000002</v>
          </cell>
          <cell r="AK114">
            <v>0.3046875</v>
          </cell>
          <cell r="AL114">
            <v>0.1875</v>
          </cell>
          <cell r="AM114">
            <v>6.25E-2</v>
          </cell>
        </row>
        <row r="117">
          <cell r="G117">
            <v>0</v>
          </cell>
          <cell r="H117">
            <v>6.2</v>
          </cell>
          <cell r="I117">
            <v>6</v>
          </cell>
          <cell r="J117">
            <v>5.3</v>
          </cell>
          <cell r="K117">
            <v>5.2</v>
          </cell>
          <cell r="L117">
            <v>5.6749999999999998</v>
          </cell>
          <cell r="M117">
            <v>4</v>
          </cell>
          <cell r="N117">
            <v>3.7</v>
          </cell>
          <cell r="O117">
            <v>3.6</v>
          </cell>
          <cell r="P117">
            <v>3.4</v>
          </cell>
          <cell r="Q117">
            <v>3.6750000000000003</v>
          </cell>
          <cell r="R117">
            <v>3.3</v>
          </cell>
          <cell r="S117">
            <v>3.4</v>
          </cell>
          <cell r="T117">
            <v>3.5</v>
          </cell>
          <cell r="U117">
            <v>3.8</v>
          </cell>
          <cell r="V117">
            <v>3.5</v>
          </cell>
          <cell r="W117">
            <v>3.7</v>
          </cell>
          <cell r="X117">
            <v>3.9</v>
          </cell>
          <cell r="Y117">
            <v>3.6</v>
          </cell>
          <cell r="Z117">
            <v>3.5</v>
          </cell>
          <cell r="AA117">
            <v>3.6749999999999998</v>
          </cell>
          <cell r="AB117">
            <v>3</v>
          </cell>
          <cell r="AC117">
            <v>3</v>
          </cell>
          <cell r="AD117">
            <v>2.75</v>
          </cell>
          <cell r="AE117">
            <v>2.75</v>
          </cell>
          <cell r="AF117">
            <v>3.4</v>
          </cell>
          <cell r="AG117">
            <v>4</v>
          </cell>
          <cell r="AH117">
            <v>4.75</v>
          </cell>
          <cell r="AI117">
            <v>5.5</v>
          </cell>
          <cell r="AJ117">
            <v>5.5</v>
          </cell>
          <cell r="AK117">
            <v>5.75</v>
          </cell>
          <cell r="AL117">
            <v>6</v>
          </cell>
          <cell r="AM117">
            <v>6</v>
          </cell>
        </row>
        <row r="118">
          <cell r="G118">
            <v>1.1890000000000001</v>
          </cell>
          <cell r="H118">
            <v>1.2721</v>
          </cell>
          <cell r="I118">
            <v>1.3311999999999999</v>
          </cell>
          <cell r="J118">
            <v>1.3120000000000001</v>
          </cell>
          <cell r="K118">
            <v>1.3169999999999999</v>
          </cell>
          <cell r="L118">
            <v>1.3169999999999999</v>
          </cell>
          <cell r="M118">
            <v>1.2849999999999999</v>
          </cell>
          <cell r="N118">
            <v>1.254</v>
          </cell>
          <cell r="O118">
            <v>1.27</v>
          </cell>
          <cell r="P118">
            <v>1.262</v>
          </cell>
          <cell r="Q118">
            <v>1.262</v>
          </cell>
          <cell r="R118">
            <v>1.177</v>
          </cell>
          <cell r="S118">
            <v>1.143</v>
          </cell>
          <cell r="T118">
            <v>1.093</v>
          </cell>
          <cell r="U118">
            <v>1.1240000000000001</v>
          </cell>
          <cell r="V118">
            <v>1.1339999999999999</v>
          </cell>
          <cell r="W118">
            <v>1.08</v>
          </cell>
          <cell r="X118">
            <v>1.095</v>
          </cell>
          <cell r="Y118">
            <v>1.115</v>
          </cell>
          <cell r="Z118">
            <v>1.18</v>
          </cell>
          <cell r="AA118">
            <v>1.1180000000000001</v>
          </cell>
          <cell r="AB118">
            <v>1.1679999999999999</v>
          </cell>
          <cell r="AC118">
            <v>1.1679999999999999</v>
          </cell>
          <cell r="AD118">
            <v>1.1679999999999999</v>
          </cell>
          <cell r="AE118">
            <v>1.1679999999999999</v>
          </cell>
          <cell r="AF118">
            <v>1.0669999999999999</v>
          </cell>
          <cell r="AG118">
            <v>0.99</v>
          </cell>
          <cell r="AH118">
            <v>0.998</v>
          </cell>
          <cell r="AI118">
            <v>1.0089999999999999</v>
          </cell>
          <cell r="AJ118">
            <v>1.0189999999999999</v>
          </cell>
          <cell r="AK118">
            <v>1.0289999999999999</v>
          </cell>
          <cell r="AL118">
            <v>1.0389999999999999</v>
          </cell>
          <cell r="AM118">
            <v>1.0490971817298349</v>
          </cell>
        </row>
      </sheetData>
      <sheetData sheetId="11" refreshError="1">
        <row r="102">
          <cell r="G102">
            <v>0</v>
          </cell>
          <cell r="H102">
            <v>5.0424411911906661</v>
          </cell>
          <cell r="I102">
            <v>5.0931706826049021</v>
          </cell>
          <cell r="J102">
            <v>5.1461635869222331</v>
          </cell>
          <cell r="K102">
            <v>5.20728720613379</v>
          </cell>
          <cell r="L102">
            <v>20.489062666851591</v>
          </cell>
          <cell r="M102">
            <v>5.5690031692850566</v>
          </cell>
          <cell r="N102">
            <v>6.025330486663445</v>
          </cell>
          <cell r="O102">
            <v>5.7985968860836286</v>
          </cell>
          <cell r="P102">
            <v>6.2432295445723813</v>
          </cell>
          <cell r="Q102">
            <v>23.636160086604512</v>
          </cell>
          <cell r="R102">
            <v>7.6423427039055793</v>
          </cell>
          <cell r="S102">
            <v>8.0450727486064295</v>
          </cell>
          <cell r="T102">
            <v>7.6778010556656255</v>
          </cell>
          <cell r="U102">
            <v>8.0940748052969145</v>
          </cell>
          <cell r="V102">
            <v>31.459291313474552</v>
          </cell>
          <cell r="W102">
            <v>27.72059293124002</v>
          </cell>
          <cell r="X102">
            <v>27.512097559741228</v>
          </cell>
          <cell r="Y102">
            <v>26.923588100423142</v>
          </cell>
          <cell r="Z102">
            <v>27.120926099022583</v>
          </cell>
          <cell r="AA102">
            <v>109.27720469042697</v>
          </cell>
          <cell r="AB102">
            <v>29.21785735220281</v>
          </cell>
          <cell r="AC102">
            <v>26.726117119056681</v>
          </cell>
          <cell r="AD102">
            <v>40.503482057045332</v>
          </cell>
          <cell r="AE102">
            <v>26.331767031303166</v>
          </cell>
          <cell r="AF102">
            <v>122.77922355960797</v>
          </cell>
          <cell r="AG102">
            <v>130.11520375596893</v>
          </cell>
          <cell r="AH102">
            <v>150.92513788079117</v>
          </cell>
          <cell r="AI102">
            <v>162.18631022583764</v>
          </cell>
          <cell r="AJ102">
            <v>79.134773530666635</v>
          </cell>
          <cell r="AK102">
            <v>76.696943005936987</v>
          </cell>
          <cell r="AL102">
            <v>62.570545352529507</v>
          </cell>
          <cell r="AM102">
            <v>50.953380667792715</v>
          </cell>
          <cell r="AN102">
            <v>43.50353045168454</v>
          </cell>
          <cell r="AO102">
            <v>31.731198845924155</v>
          </cell>
          <cell r="AP102">
            <v>30.551307314673597</v>
          </cell>
          <cell r="AQ102">
            <v>29.356301706543753</v>
          </cell>
          <cell r="AR102">
            <v>25.340911629760168</v>
          </cell>
          <cell r="AS102">
            <v>12.856591751235912</v>
          </cell>
        </row>
        <row r="104">
          <cell r="AA104">
            <v>78.86</v>
          </cell>
          <cell r="AB104">
            <v>19.715</v>
          </cell>
          <cell r="AC104">
            <v>19.715</v>
          </cell>
          <cell r="AD104">
            <v>19.715</v>
          </cell>
          <cell r="AE104">
            <v>19.715</v>
          </cell>
          <cell r="AF104">
            <v>78.859999999999985</v>
          </cell>
          <cell r="AG104">
            <v>102.03851511056511</v>
          </cell>
          <cell r="AH104">
            <v>115.93004534034652</v>
          </cell>
          <cell r="AI104">
            <v>131.49957387195053</v>
          </cell>
          <cell r="AJ104">
            <v>52.883013739598645</v>
          </cell>
          <cell r="AK104">
            <v>52.917459433900241</v>
          </cell>
          <cell r="AL104">
            <v>52.164969101194657</v>
          </cell>
          <cell r="AM104">
            <v>42.515884105675724</v>
          </cell>
          <cell r="AN104">
            <v>36.724956140350876</v>
          </cell>
          <cell r="AO104">
            <v>14.346539473684212</v>
          </cell>
          <cell r="AP104">
            <v>14.376872807017545</v>
          </cell>
          <cell r="AQ104">
            <v>14.407122807017542</v>
          </cell>
          <cell r="AR104">
            <v>11.574978070175439</v>
          </cell>
          <cell r="AS104">
            <v>0</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19.715</v>
          </cell>
          <cell r="X106">
            <v>19.715</v>
          </cell>
          <cell r="Y106">
            <v>19.715</v>
          </cell>
          <cell r="Z106">
            <v>19.715</v>
          </cell>
          <cell r="AA106">
            <v>78.86</v>
          </cell>
          <cell r="AB106">
            <v>19.715</v>
          </cell>
          <cell r="AC106">
            <v>19.715</v>
          </cell>
          <cell r="AD106">
            <v>31.395</v>
          </cell>
          <cell r="AE106">
            <v>19.715</v>
          </cell>
          <cell r="AF106">
            <v>90.539999999999992</v>
          </cell>
          <cell r="AG106">
            <v>102.03851511056511</v>
          </cell>
          <cell r="AH106">
            <v>126.60004534034653</v>
          </cell>
          <cell r="AI106">
            <v>142.59857387195052</v>
          </cell>
          <cell r="AJ106">
            <v>63.861013739598647</v>
          </cell>
          <cell r="AK106">
            <v>64.016459433900238</v>
          </cell>
          <cell r="AL106">
            <v>52.164969101194657</v>
          </cell>
          <cell r="AM106">
            <v>42.515884105675724</v>
          </cell>
          <cell r="AN106">
            <v>36.724956140350876</v>
          </cell>
          <cell r="AO106">
            <v>26.325912499137083</v>
          </cell>
          <cell r="AP106">
            <v>26.472663451765392</v>
          </cell>
          <cell r="AQ106">
            <v>26.620462437622997</v>
          </cell>
          <cell r="AR106">
            <v>23.907009048017098</v>
          </cell>
          <cell r="AS106">
            <v>12.451875788121949</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3.9186000000000001</v>
          </cell>
          <cell r="AI107">
            <v>3.9186000000000001</v>
          </cell>
          <cell r="AJ107">
            <v>3.9186000000000001</v>
          </cell>
          <cell r="AK107">
            <v>3.9186000000000001</v>
          </cell>
          <cell r="AL107">
            <v>3.9186000000000001</v>
          </cell>
          <cell r="AM107">
            <v>0</v>
          </cell>
          <cell r="AN107">
            <v>0</v>
          </cell>
          <cell r="AO107">
            <v>0</v>
          </cell>
          <cell r="AP107">
            <v>0</v>
          </cell>
          <cell r="AQ107">
            <v>0</v>
          </cell>
          <cell r="AR107">
            <v>0</v>
          </cell>
          <cell r="AS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4.2106666666666666</v>
          </cell>
          <cell r="AI108">
            <v>8.4443333333333328</v>
          </cell>
          <cell r="AJ108">
            <v>8.4750833333333322</v>
          </cell>
          <cell r="AK108">
            <v>8.5054166666666671</v>
          </cell>
          <cell r="AL108">
            <v>8.5355833333333333</v>
          </cell>
          <cell r="AM108">
            <v>8.5659166666666664</v>
          </cell>
          <cell r="AN108">
            <v>8.5964166666666664</v>
          </cell>
          <cell r="AO108">
            <v>8.6267499999999995</v>
          </cell>
          <cell r="AP108">
            <v>8.6570833333333344</v>
          </cell>
          <cell r="AQ108">
            <v>8.6873333333333331</v>
          </cell>
          <cell r="AR108">
            <v>8.7150833333333342</v>
          </cell>
          <cell r="AS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3.2600000000000002</v>
          </cell>
          <cell r="AJ109">
            <v>3.2600000000000002</v>
          </cell>
          <cell r="AK109">
            <v>3.2600000000000002</v>
          </cell>
          <cell r="AL109">
            <v>3.2600000000000002</v>
          </cell>
          <cell r="AM109">
            <v>3.2600000000000002</v>
          </cell>
          <cell r="AN109">
            <v>0</v>
          </cell>
          <cell r="AO109">
            <v>0</v>
          </cell>
          <cell r="AP109">
            <v>0</v>
          </cell>
          <cell r="AQ109">
            <v>0</v>
          </cell>
          <cell r="AR109">
            <v>0</v>
          </cell>
          <cell r="AS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0.5867651105651106</v>
          </cell>
          <cell r="AH110">
            <v>0.58821034482758616</v>
          </cell>
          <cell r="AI110">
            <v>0.59185477075588599</v>
          </cell>
          <cell r="AJ110">
            <v>0.59554463840398997</v>
          </cell>
          <cell r="AK110">
            <v>0.59965699937225359</v>
          </cell>
          <cell r="AL110">
            <v>0</v>
          </cell>
          <cell r="AM110">
            <v>0</v>
          </cell>
          <cell r="AN110">
            <v>0</v>
          </cell>
          <cell r="AO110">
            <v>0</v>
          </cell>
          <cell r="AP110">
            <v>0</v>
          </cell>
          <cell r="AQ110">
            <v>0</v>
          </cell>
          <cell r="AR110">
            <v>0</v>
          </cell>
          <cell r="AS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11.68</v>
          </cell>
          <cell r="AE111">
            <v>0</v>
          </cell>
          <cell r="AF111">
            <v>11.68</v>
          </cell>
          <cell r="AG111">
            <v>0</v>
          </cell>
          <cell r="AH111">
            <v>10.67</v>
          </cell>
          <cell r="AI111">
            <v>10.89</v>
          </cell>
          <cell r="AJ111">
            <v>10.978</v>
          </cell>
          <cell r="AK111">
            <v>11.098999999999998</v>
          </cell>
          <cell r="AL111">
            <v>0</v>
          </cell>
          <cell r="AM111">
            <v>0</v>
          </cell>
          <cell r="AN111">
            <v>0</v>
          </cell>
          <cell r="AO111">
            <v>11.979373025452871</v>
          </cell>
          <cell r="AP111">
            <v>12.095790644747847</v>
          </cell>
          <cell r="AQ111">
            <v>12.213339630605455</v>
          </cell>
          <cell r="AR111">
            <v>12.33203097784166</v>
          </cell>
          <cell r="AS111">
            <v>12.451875788121949</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2.56142796532485</v>
          </cell>
          <cell r="AJ112">
            <v>2.56142796532485</v>
          </cell>
          <cell r="AK112">
            <v>2.56142796532485</v>
          </cell>
          <cell r="AL112">
            <v>2.56142796532485</v>
          </cell>
          <cell r="AM112">
            <v>2.56142796532485</v>
          </cell>
          <cell r="AN112">
            <v>0</v>
          </cell>
          <cell r="AO112">
            <v>0</v>
          </cell>
          <cell r="AP112">
            <v>0</v>
          </cell>
          <cell r="AQ112">
            <v>0</v>
          </cell>
          <cell r="AR112">
            <v>0</v>
          </cell>
          <cell r="AS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5.5608183288522595</v>
          </cell>
          <cell r="AI113">
            <v>5.5608183288522595</v>
          </cell>
          <cell r="AJ113">
            <v>5.5608183288522595</v>
          </cell>
          <cell r="AK113">
            <v>5.5608183288522595</v>
          </cell>
          <cell r="AL113">
            <v>5.5608183288522595</v>
          </cell>
          <cell r="AM113">
            <v>0</v>
          </cell>
          <cell r="AN113">
            <v>0</v>
          </cell>
          <cell r="AO113">
            <v>0</v>
          </cell>
          <cell r="AP113">
            <v>0</v>
          </cell>
          <cell r="AQ113">
            <v>0</v>
          </cell>
          <cell r="AR113">
            <v>0</v>
          </cell>
          <cell r="AS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22.408750000000001</v>
          </cell>
          <cell r="AH115">
            <v>22.408750000000001</v>
          </cell>
          <cell r="AI115">
            <v>22.408750000000001</v>
          </cell>
          <cell r="AJ115">
            <v>22.408750000000001</v>
          </cell>
          <cell r="AK115">
            <v>22.408750000000001</v>
          </cell>
          <cell r="AL115">
            <v>22.408750000000001</v>
          </cell>
          <cell r="AM115">
            <v>22.408750000000001</v>
          </cell>
          <cell r="AN115">
            <v>22.408750000000001</v>
          </cell>
          <cell r="AO115">
            <v>0</v>
          </cell>
          <cell r="AP115">
            <v>0</v>
          </cell>
          <cell r="AQ115">
            <v>0</v>
          </cell>
          <cell r="AR115">
            <v>0</v>
          </cell>
          <cell r="AS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5.7197894736842105</v>
          </cell>
          <cell r="AJ116">
            <v>5.7197894736842105</v>
          </cell>
          <cell r="AK116">
            <v>5.7197894736842105</v>
          </cell>
          <cell r="AL116">
            <v>5.7197894736842105</v>
          </cell>
          <cell r="AM116">
            <v>5.7197894736842105</v>
          </cell>
          <cell r="AN116">
            <v>5.7197894736842105</v>
          </cell>
          <cell r="AO116">
            <v>5.7197894736842105</v>
          </cell>
          <cell r="AP116">
            <v>5.7197894736842105</v>
          </cell>
          <cell r="AQ116">
            <v>5.7197894736842105</v>
          </cell>
          <cell r="AR116">
            <v>2.8598947368421053</v>
          </cell>
          <cell r="AS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19.715</v>
          </cell>
          <cell r="X117">
            <v>19.715</v>
          </cell>
          <cell r="Y117">
            <v>19.715</v>
          </cell>
          <cell r="Z117">
            <v>19.715</v>
          </cell>
          <cell r="AA117">
            <v>78.86</v>
          </cell>
          <cell r="AB117">
            <v>19.715</v>
          </cell>
          <cell r="AC117">
            <v>19.715</v>
          </cell>
          <cell r="AD117">
            <v>19.715</v>
          </cell>
          <cell r="AE117">
            <v>19.715</v>
          </cell>
          <cell r="AF117">
            <v>78.86</v>
          </cell>
          <cell r="AG117">
            <v>78.86</v>
          </cell>
          <cell r="AH117">
            <v>78.86</v>
          </cell>
          <cell r="AI117">
            <v>78.86</v>
          </cell>
          <cell r="AJ117">
            <v>0</v>
          </cell>
          <cell r="AK117">
            <v>0</v>
          </cell>
          <cell r="AL117">
            <v>0</v>
          </cell>
          <cell r="AM117">
            <v>0</v>
          </cell>
          <cell r="AN117">
            <v>0</v>
          </cell>
          <cell r="AO117">
            <v>0</v>
          </cell>
          <cell r="AP117">
            <v>0</v>
          </cell>
          <cell r="AQ117">
            <v>0</v>
          </cell>
          <cell r="AR117">
            <v>0</v>
          </cell>
          <cell r="AS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0.183</v>
          </cell>
          <cell r="AH118">
            <v>0.183</v>
          </cell>
          <cell r="AI118">
            <v>0.183</v>
          </cell>
          <cell r="AJ118">
            <v>0.183</v>
          </cell>
          <cell r="AK118">
            <v>0.183</v>
          </cell>
          <cell r="AL118">
            <v>0</v>
          </cell>
          <cell r="AM118">
            <v>0</v>
          </cell>
          <cell r="AN118">
            <v>0</v>
          </cell>
          <cell r="AO118">
            <v>0</v>
          </cell>
          <cell r="AP118">
            <v>0</v>
          </cell>
          <cell r="AQ118">
            <v>0</v>
          </cell>
          <cell r="AR118">
            <v>0</v>
          </cell>
          <cell r="AS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0.2</v>
          </cell>
          <cell r="AI119">
            <v>0.2</v>
          </cell>
          <cell r="AJ119">
            <v>0.2</v>
          </cell>
          <cell r="AK119">
            <v>0.2</v>
          </cell>
          <cell r="AL119">
            <v>0.2</v>
          </cell>
          <cell r="AM119">
            <v>0</v>
          </cell>
          <cell r="AN119">
            <v>0</v>
          </cell>
          <cell r="AO119">
            <v>0</v>
          </cell>
          <cell r="AP119">
            <v>0</v>
          </cell>
          <cell r="AQ119">
            <v>0</v>
          </cell>
          <cell r="AR119">
            <v>0</v>
          </cell>
          <cell r="AS119">
            <v>0</v>
          </cell>
        </row>
        <row r="121">
          <cell r="V121">
            <v>31.459291313474552</v>
          </cell>
          <cell r="AA121">
            <v>30.417204690426974</v>
          </cell>
          <cell r="AB121">
            <v>6.8164573522028107</v>
          </cell>
          <cell r="AC121">
            <v>7.0111171190566832</v>
          </cell>
          <cell r="AD121">
            <v>6.4220820570453299</v>
          </cell>
          <cell r="AE121">
            <v>6.6167670313031657</v>
          </cell>
          <cell r="AF121">
            <v>26.866423559607988</v>
          </cell>
          <cell r="AG121">
            <v>23.621688645403815</v>
          </cell>
          <cell r="AH121">
            <v>19.373765040444631</v>
          </cell>
          <cell r="AI121">
            <v>14.532646353887124</v>
          </cell>
          <cell r="AJ121">
            <v>10.841109791067991</v>
          </cell>
          <cell r="AK121">
            <v>8.7252648220367455</v>
          </cell>
          <cell r="AL121">
            <v>6.6236162513348464</v>
          </cell>
          <cell r="AM121">
            <v>4.6187828206203934</v>
          </cell>
          <cell r="AN121">
            <v>2.9227496491228115</v>
          </cell>
          <cell r="AO121">
            <v>1.9013197368421064</v>
          </cell>
          <cell r="AP121">
            <v>1.3268514912280707</v>
          </cell>
          <cell r="AQ121">
            <v>0.75117157894736963</v>
          </cell>
          <cell r="AR121">
            <v>0.23152956140350978</v>
          </cell>
          <cell r="AS121">
            <v>3.0000000001084715E-5</v>
          </cell>
        </row>
        <row r="123">
          <cell r="G123">
            <v>0</v>
          </cell>
          <cell r="H123">
            <v>5.0424411911906661</v>
          </cell>
          <cell r="I123">
            <v>5.0931706826049021</v>
          </cell>
          <cell r="J123">
            <v>5.1461635869222331</v>
          </cell>
          <cell r="K123">
            <v>5.20728720613379</v>
          </cell>
          <cell r="L123">
            <v>20.489062666851591</v>
          </cell>
          <cell r="M123">
            <v>5.5690031692850566</v>
          </cell>
          <cell r="N123">
            <v>6.025330486663445</v>
          </cell>
          <cell r="O123">
            <v>5.7985968860836286</v>
          </cell>
          <cell r="P123">
            <v>6.2432295445723813</v>
          </cell>
          <cell r="Q123">
            <v>23.636160086604512</v>
          </cell>
          <cell r="R123">
            <v>7.6423427039055793</v>
          </cell>
          <cell r="S123">
            <v>8.0450727486064295</v>
          </cell>
          <cell r="T123">
            <v>7.6778010556656255</v>
          </cell>
          <cell r="U123">
            <v>8.0940748052969145</v>
          </cell>
          <cell r="V123">
            <v>31.459291313474552</v>
          </cell>
          <cell r="W123">
            <v>8.005592931240022</v>
          </cell>
          <cell r="X123">
            <v>7.7970975597412302</v>
          </cell>
          <cell r="Y123">
            <v>7.2085881004231425</v>
          </cell>
          <cell r="Z123">
            <v>7.4059260990225813</v>
          </cell>
          <cell r="AA123">
            <v>30.417204690426974</v>
          </cell>
          <cell r="AB123">
            <v>9.5028573522028097</v>
          </cell>
          <cell r="AC123">
            <v>7.0111171190566832</v>
          </cell>
          <cell r="AD123">
            <v>9.1084820570453289</v>
          </cell>
          <cell r="AE123">
            <v>6.6167670313031657</v>
          </cell>
          <cell r="AF123">
            <v>32.239223559607986</v>
          </cell>
          <cell r="AG123">
            <v>28.076688645403816</v>
          </cell>
          <cell r="AH123">
            <v>24.325092540444629</v>
          </cell>
          <cell r="AI123">
            <v>19.587736353887124</v>
          </cell>
          <cell r="AJ123">
            <v>15.27375979106799</v>
          </cell>
          <cell r="AK123">
            <v>12.680483572036746</v>
          </cell>
          <cell r="AL123">
            <v>10.405576251334846</v>
          </cell>
          <cell r="AM123">
            <v>8.4374965621169924</v>
          </cell>
          <cell r="AN123">
            <v>6.7785743113336636</v>
          </cell>
          <cell r="AO123">
            <v>5.4052863467870704</v>
          </cell>
          <cell r="AP123">
            <v>4.0786438629082049</v>
          </cell>
          <cell r="AQ123">
            <v>2.7358392689207554</v>
          </cell>
          <cell r="AR123">
            <v>1.4339025817430708</v>
          </cell>
          <cell r="AS123">
            <v>0.40471596311396374</v>
          </cell>
        </row>
        <row r="124">
          <cell r="G124">
            <v>0</v>
          </cell>
          <cell r="H124">
            <v>0</v>
          </cell>
          <cell r="I124">
            <v>0</v>
          </cell>
          <cell r="J124">
            <v>0</v>
          </cell>
          <cell r="K124">
            <v>0</v>
          </cell>
          <cell r="L124">
            <v>0</v>
          </cell>
          <cell r="M124">
            <v>0</v>
          </cell>
          <cell r="N124">
            <v>0.39185999999999999</v>
          </cell>
          <cell r="O124">
            <v>0</v>
          </cell>
          <cell r="P124">
            <v>0.39185999999999999</v>
          </cell>
          <cell r="Q124">
            <v>0.78371999999999997</v>
          </cell>
          <cell r="R124">
            <v>0</v>
          </cell>
          <cell r="S124">
            <v>0.39185999999999999</v>
          </cell>
          <cell r="T124">
            <v>0</v>
          </cell>
          <cell r="U124">
            <v>0.39185999999999999</v>
          </cell>
          <cell r="V124">
            <v>0.78371999999999997</v>
          </cell>
          <cell r="W124">
            <v>0</v>
          </cell>
          <cell r="X124">
            <v>0.39185999999999999</v>
          </cell>
          <cell r="Y124">
            <v>0</v>
          </cell>
          <cell r="Z124">
            <v>0.39185999999999999</v>
          </cell>
          <cell r="AA124">
            <v>0.78371999999999997</v>
          </cell>
          <cell r="AB124">
            <v>0</v>
          </cell>
          <cell r="AC124">
            <v>0.39185999999999999</v>
          </cell>
          <cell r="AD124">
            <v>0</v>
          </cell>
          <cell r="AE124">
            <v>0.39185999999999999</v>
          </cell>
          <cell r="AF124">
            <v>0.78371999999999997</v>
          </cell>
          <cell r="AG124">
            <v>0.78371999999999997</v>
          </cell>
          <cell r="AH124">
            <v>0.70534800000000009</v>
          </cell>
          <cell r="AI124">
            <v>0.54860399999999998</v>
          </cell>
          <cell r="AJ124">
            <v>0.3918600000000001</v>
          </cell>
          <cell r="AK124">
            <v>0.23511600000000005</v>
          </cell>
          <cell r="AL124">
            <v>7.8372000000000025E-2</v>
          </cell>
          <cell r="AM124">
            <v>0</v>
          </cell>
          <cell r="AN124">
            <v>0</v>
          </cell>
          <cell r="AO124">
            <v>0</v>
          </cell>
          <cell r="AP124">
            <v>0</v>
          </cell>
          <cell r="AQ124">
            <v>0</v>
          </cell>
          <cell r="AR124">
            <v>0</v>
          </cell>
          <cell r="AS124">
            <v>0</v>
          </cell>
        </row>
        <row r="125">
          <cell r="G125">
            <v>0</v>
          </cell>
          <cell r="H125">
            <v>0.991496416975026</v>
          </cell>
          <cell r="I125">
            <v>1.008619709489887</v>
          </cell>
          <cell r="J125">
            <v>1.025351890658593</v>
          </cell>
          <cell r="K125">
            <v>1.0416888894497749</v>
          </cell>
          <cell r="L125">
            <v>4.0671569065732811</v>
          </cell>
          <cell r="M125">
            <v>1.0576375130098026</v>
          </cell>
          <cell r="N125">
            <v>1.073238132767816</v>
          </cell>
          <cell r="O125">
            <v>1.0884874891731318</v>
          </cell>
          <cell r="P125">
            <v>1.1033822648415095</v>
          </cell>
          <cell r="Q125">
            <v>4.32274539979226</v>
          </cell>
          <cell r="R125">
            <v>0.91399018529486431</v>
          </cell>
          <cell r="S125">
            <v>0.90020416666666681</v>
          </cell>
          <cell r="T125">
            <v>0.90020416666666681</v>
          </cell>
          <cell r="U125">
            <v>0.90020416666666681</v>
          </cell>
          <cell r="V125">
            <v>3.6146026852948645</v>
          </cell>
          <cell r="W125">
            <v>0.90020416666666681</v>
          </cell>
          <cell r="X125">
            <v>0.90020416666666681</v>
          </cell>
          <cell r="Y125">
            <v>0.90020416666666681</v>
          </cell>
          <cell r="Z125">
            <v>0.90020416666666681</v>
          </cell>
          <cell r="AA125">
            <v>3.6008166666666672</v>
          </cell>
          <cell r="AB125">
            <v>0.90020416666666681</v>
          </cell>
          <cell r="AC125">
            <v>0.90020416666666681</v>
          </cell>
          <cell r="AD125">
            <v>0.90020416666666681</v>
          </cell>
          <cell r="AE125">
            <v>0.90020416666666681</v>
          </cell>
          <cell r="AF125">
            <v>3.6008166666666672</v>
          </cell>
          <cell r="AG125">
            <v>3.6008166666666672</v>
          </cell>
          <cell r="AH125">
            <v>3.5166033333333337</v>
          </cell>
          <cell r="AI125">
            <v>3.2635033333333339</v>
          </cell>
          <cell r="AJ125">
            <v>2.9251150000000008</v>
          </cell>
          <cell r="AK125">
            <v>2.5855050000000008</v>
          </cell>
          <cell r="AL125">
            <v>2.2446850000000005</v>
          </cell>
          <cell r="AM125">
            <v>1.9026550000000004</v>
          </cell>
          <cell r="AN125">
            <v>1.559408333333334</v>
          </cell>
          <cell r="AO125">
            <v>1.2149450000000008</v>
          </cell>
          <cell r="AP125">
            <v>0.86926833333333398</v>
          </cell>
          <cell r="AQ125">
            <v>0.52238000000000062</v>
          </cell>
          <cell r="AR125">
            <v>0.1743316666666673</v>
          </cell>
          <cell r="AS125">
            <v>3.0000000000628784E-5</v>
          </cell>
        </row>
        <row r="126">
          <cell r="G126">
            <v>0</v>
          </cell>
          <cell r="H126">
            <v>0</v>
          </cell>
          <cell r="I126">
            <v>0</v>
          </cell>
          <cell r="J126">
            <v>0</v>
          </cell>
          <cell r="K126">
            <v>0</v>
          </cell>
          <cell r="L126">
            <v>0</v>
          </cell>
          <cell r="M126">
            <v>0</v>
          </cell>
          <cell r="N126">
            <v>0</v>
          </cell>
          <cell r="O126">
            <v>0</v>
          </cell>
          <cell r="P126">
            <v>0</v>
          </cell>
          <cell r="Q126">
            <v>0</v>
          </cell>
          <cell r="R126">
            <v>0.16300000000000001</v>
          </cell>
          <cell r="S126">
            <v>0.16300000000000001</v>
          </cell>
          <cell r="T126">
            <v>0.16300000000000001</v>
          </cell>
          <cell r="U126">
            <v>0.16300000000000001</v>
          </cell>
          <cell r="V126">
            <v>0.65200000000000002</v>
          </cell>
          <cell r="W126">
            <v>0.16300000000000001</v>
          </cell>
          <cell r="X126">
            <v>0.16300000000000001</v>
          </cell>
          <cell r="Y126">
            <v>0.16300000000000001</v>
          </cell>
          <cell r="Z126">
            <v>0.16300000000000001</v>
          </cell>
          <cell r="AA126">
            <v>0.65200000000000002</v>
          </cell>
          <cell r="AB126">
            <v>0.16300000000000001</v>
          </cell>
          <cell r="AC126">
            <v>0.16300000000000001</v>
          </cell>
          <cell r="AD126">
            <v>0.16300000000000001</v>
          </cell>
          <cell r="AE126">
            <v>0.16300000000000001</v>
          </cell>
          <cell r="AF126">
            <v>0.65200000000000002</v>
          </cell>
          <cell r="AG126">
            <v>0.65200000000000002</v>
          </cell>
          <cell r="AH126">
            <v>0.65200000000000002</v>
          </cell>
          <cell r="AI126">
            <v>0.5868000000000001</v>
          </cell>
          <cell r="AJ126">
            <v>0.45640000000000003</v>
          </cell>
          <cell r="AK126">
            <v>0.32600000000000007</v>
          </cell>
          <cell r="AL126">
            <v>0.19560000000000005</v>
          </cell>
          <cell r="AM126">
            <v>6.5200000000000022E-2</v>
          </cell>
          <cell r="AN126">
            <v>0</v>
          </cell>
          <cell r="AO126">
            <v>0</v>
          </cell>
          <cell r="AP126">
            <v>0</v>
          </cell>
          <cell r="AQ126">
            <v>0</v>
          </cell>
          <cell r="AR126">
            <v>0</v>
          </cell>
          <cell r="AS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0.43519644986449862</v>
          </cell>
          <cell r="X127">
            <v>3.1991078365706631E-2</v>
          </cell>
          <cell r="Y127">
            <v>3.2491619047619047E-2</v>
          </cell>
          <cell r="Z127">
            <v>3.5119617647058822E-2</v>
          </cell>
          <cell r="AA127">
            <v>0.5347987649248831</v>
          </cell>
          <cell r="AB127">
            <v>3.4660870827285924E-2</v>
          </cell>
          <cell r="AC127">
            <v>3.461063768115942E-2</v>
          </cell>
          <cell r="AD127">
            <v>3.458557566980449E-2</v>
          </cell>
          <cell r="AE127">
            <v>3.4560549927641099E-2</v>
          </cell>
          <cell r="AF127">
            <v>0.13841763410589095</v>
          </cell>
          <cell r="AG127">
            <v>0.10561771990171991</v>
          </cell>
          <cell r="AH127">
            <v>8.2349448275862061E-2</v>
          </cell>
          <cell r="AI127">
            <v>5.9185477075588598E-2</v>
          </cell>
          <cell r="AJ127">
            <v>3.5732678304239394E-2</v>
          </cell>
          <cell r="AK127">
            <v>1.199313998744507E-2</v>
          </cell>
          <cell r="AL127">
            <v>0</v>
          </cell>
          <cell r="AM127">
            <v>0</v>
          </cell>
          <cell r="AN127">
            <v>0</v>
          </cell>
          <cell r="AO127">
            <v>0</v>
          </cell>
          <cell r="AP127">
            <v>0</v>
          </cell>
          <cell r="AQ127">
            <v>0</v>
          </cell>
          <cell r="AR127">
            <v>0</v>
          </cell>
          <cell r="AS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2.6863999999999995</v>
          </cell>
          <cell r="AC128">
            <v>0</v>
          </cell>
          <cell r="AD128">
            <v>2.6863999999999995</v>
          </cell>
          <cell r="AE128">
            <v>0</v>
          </cell>
          <cell r="AF128">
            <v>5.3727999999999989</v>
          </cell>
          <cell r="AG128">
            <v>4.4550000000000001</v>
          </cell>
          <cell r="AH128">
            <v>4.9513274999999997</v>
          </cell>
          <cell r="AI128">
            <v>5.055089999999999</v>
          </cell>
          <cell r="AJ128">
            <v>4.4326499999999989</v>
          </cell>
          <cell r="AK128">
            <v>3.9552187499999998</v>
          </cell>
          <cell r="AL128">
            <v>3.7819599999999998</v>
          </cell>
          <cell r="AM128">
            <v>3.818713741496599</v>
          </cell>
          <cell r="AN128">
            <v>3.8558246622108521</v>
          </cell>
          <cell r="AO128">
            <v>3.503966609944964</v>
          </cell>
          <cell r="AP128">
            <v>2.7517923716801342</v>
          </cell>
          <cell r="AQ128">
            <v>1.9846676899733857</v>
          </cell>
          <cell r="AR128">
            <v>1.2023730203395611</v>
          </cell>
          <cell r="AS128">
            <v>0.40468596311396265</v>
          </cell>
        </row>
        <row r="129">
          <cell r="G129">
            <v>0</v>
          </cell>
          <cell r="H129">
            <v>0</v>
          </cell>
          <cell r="I129">
            <v>0</v>
          </cell>
          <cell r="J129">
            <v>0</v>
          </cell>
          <cell r="K129">
            <v>0</v>
          </cell>
          <cell r="L129">
            <v>0</v>
          </cell>
          <cell r="M129">
            <v>0</v>
          </cell>
          <cell r="N129">
            <v>0</v>
          </cell>
          <cell r="O129">
            <v>0.1280713982662425</v>
          </cell>
          <cell r="P129">
            <v>0.1280713982662425</v>
          </cell>
          <cell r="Q129">
            <v>0.25614279653248501</v>
          </cell>
          <cell r="R129">
            <v>0.1280713982662425</v>
          </cell>
          <cell r="S129">
            <v>0.1280713982662425</v>
          </cell>
          <cell r="T129">
            <v>0.1280713982662425</v>
          </cell>
          <cell r="U129">
            <v>0.1280713982662425</v>
          </cell>
          <cell r="V129">
            <v>0.51228559306497001</v>
          </cell>
          <cell r="W129">
            <v>0.1280713982662425</v>
          </cell>
          <cell r="X129">
            <v>0.1280713982662425</v>
          </cell>
          <cell r="Y129">
            <v>0.1280713982662425</v>
          </cell>
          <cell r="Z129">
            <v>0.1280713982662425</v>
          </cell>
          <cell r="AA129">
            <v>0.51228559306497001</v>
          </cell>
          <cell r="AB129">
            <v>0.1280713982662425</v>
          </cell>
          <cell r="AC129">
            <v>0.1280713982662425</v>
          </cell>
          <cell r="AD129">
            <v>0.1280713982662425</v>
          </cell>
          <cell r="AE129">
            <v>0.1280713982662425</v>
          </cell>
          <cell r="AF129">
            <v>0.51228559306497001</v>
          </cell>
          <cell r="AG129">
            <v>0.51228559306497001</v>
          </cell>
          <cell r="AH129">
            <v>0.51228559306497001</v>
          </cell>
          <cell r="AI129">
            <v>0.46105703375847301</v>
          </cell>
          <cell r="AJ129">
            <v>0.35859991514547901</v>
          </cell>
          <cell r="AK129">
            <v>0.25614279653248501</v>
          </cell>
          <cell r="AL129">
            <v>0.15368567791949103</v>
          </cell>
          <cell r="AM129">
            <v>5.1228559306497015E-2</v>
          </cell>
          <cell r="AN129">
            <v>0</v>
          </cell>
          <cell r="AO129">
            <v>0</v>
          </cell>
          <cell r="AP129">
            <v>0</v>
          </cell>
          <cell r="AQ129">
            <v>0</v>
          </cell>
          <cell r="AR129">
            <v>0</v>
          </cell>
          <cell r="AS129">
            <v>0</v>
          </cell>
        </row>
        <row r="130">
          <cell r="G130">
            <v>0</v>
          </cell>
          <cell r="H130">
            <v>0</v>
          </cell>
          <cell r="I130">
            <v>0</v>
          </cell>
          <cell r="J130">
            <v>0</v>
          </cell>
          <cell r="K130">
            <v>0</v>
          </cell>
          <cell r="L130">
            <v>0</v>
          </cell>
          <cell r="M130">
            <v>0.27804091644261297</v>
          </cell>
          <cell r="N130">
            <v>0.27804091644261297</v>
          </cell>
          <cell r="O130">
            <v>0.27804091644261297</v>
          </cell>
          <cell r="P130">
            <v>0.27804091644261297</v>
          </cell>
          <cell r="Q130">
            <v>1.1121636657704519</v>
          </cell>
          <cell r="R130">
            <v>0.27804091644261297</v>
          </cell>
          <cell r="S130">
            <v>0.27804091644261297</v>
          </cell>
          <cell r="T130">
            <v>0.27804091644261297</v>
          </cell>
          <cell r="U130">
            <v>0.27804091644261297</v>
          </cell>
          <cell r="V130">
            <v>1.1121636657704519</v>
          </cell>
          <cell r="W130">
            <v>0.27804091644261297</v>
          </cell>
          <cell r="X130">
            <v>0.27804091644261297</v>
          </cell>
          <cell r="Y130">
            <v>0.27804091644261297</v>
          </cell>
          <cell r="Z130">
            <v>0.27804091644261297</v>
          </cell>
          <cell r="AA130">
            <v>1.1121636657704519</v>
          </cell>
          <cell r="AB130">
            <v>0.27804091644261297</v>
          </cell>
          <cell r="AC130">
            <v>0.27804091644261297</v>
          </cell>
          <cell r="AD130">
            <v>0.27804091644261297</v>
          </cell>
          <cell r="AE130">
            <v>0.27804091644261297</v>
          </cell>
          <cell r="AF130">
            <v>1.1121636657704519</v>
          </cell>
          <cell r="AG130">
            <v>1.1121636657704519</v>
          </cell>
          <cell r="AH130">
            <v>1.1121636657704519</v>
          </cell>
          <cell r="AI130">
            <v>1.0009472991934067</v>
          </cell>
          <cell r="AJ130">
            <v>0.77851456603931635</v>
          </cell>
          <cell r="AK130">
            <v>0.55608183288522595</v>
          </cell>
          <cell r="AL130">
            <v>0.33364909973113549</v>
          </cell>
          <cell r="AM130">
            <v>0.11121636657704516</v>
          </cell>
          <cell r="AN130">
            <v>0</v>
          </cell>
          <cell r="AO130">
            <v>0</v>
          </cell>
          <cell r="AP130">
            <v>0</v>
          </cell>
          <cell r="AQ130">
            <v>0</v>
          </cell>
          <cell r="AR130">
            <v>0</v>
          </cell>
          <cell r="AS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G132">
            <v>0</v>
          </cell>
          <cell r="H132">
            <v>0</v>
          </cell>
          <cell r="I132">
            <v>0</v>
          </cell>
          <cell r="J132">
            <v>0</v>
          </cell>
          <cell r="K132">
            <v>0</v>
          </cell>
          <cell r="L132">
            <v>0</v>
          </cell>
          <cell r="M132">
            <v>0</v>
          </cell>
          <cell r="N132">
            <v>0</v>
          </cell>
          <cell r="O132">
            <v>0</v>
          </cell>
          <cell r="P132">
            <v>0</v>
          </cell>
          <cell r="Q132">
            <v>0</v>
          </cell>
          <cell r="R132">
            <v>1.7927000000000002</v>
          </cell>
          <cell r="S132">
            <v>1.7927000000000002</v>
          </cell>
          <cell r="T132">
            <v>1.7927000000000002</v>
          </cell>
          <cell r="U132">
            <v>1.7927000000000002</v>
          </cell>
          <cell r="V132">
            <v>7.1708000000000007</v>
          </cell>
          <cell r="W132">
            <v>1.7927000000000002</v>
          </cell>
          <cell r="X132">
            <v>1.7927000000000002</v>
          </cell>
          <cell r="Y132">
            <v>1.7927000000000002</v>
          </cell>
          <cell r="Z132">
            <v>1.7927000000000002</v>
          </cell>
          <cell r="AA132">
            <v>7.1708000000000007</v>
          </cell>
          <cell r="AB132">
            <v>1.7927000000000002</v>
          </cell>
          <cell r="AC132">
            <v>1.7927000000000002</v>
          </cell>
          <cell r="AD132">
            <v>1.7927000000000002</v>
          </cell>
          <cell r="AE132">
            <v>1.7927000000000002</v>
          </cell>
          <cell r="AF132">
            <v>7.1708000000000007</v>
          </cell>
          <cell r="AG132">
            <v>6.7226250000000007</v>
          </cell>
          <cell r="AH132">
            <v>5.8262750000000008</v>
          </cell>
          <cell r="AI132">
            <v>4.9299250000000008</v>
          </cell>
          <cell r="AJ132">
            <v>4.0335750000000008</v>
          </cell>
          <cell r="AK132">
            <v>3.1372250000000008</v>
          </cell>
          <cell r="AL132">
            <v>2.2408750000000008</v>
          </cell>
          <cell r="AM132">
            <v>1.3445250000000011</v>
          </cell>
          <cell r="AN132">
            <v>0.44817500000000043</v>
          </cell>
          <cell r="AO132">
            <v>0</v>
          </cell>
          <cell r="AP132">
            <v>0</v>
          </cell>
          <cell r="AQ132">
            <v>0</v>
          </cell>
          <cell r="AR132">
            <v>0</v>
          </cell>
          <cell r="AS132">
            <v>0</v>
          </cell>
        </row>
        <row r="133">
          <cell r="G133">
            <v>0</v>
          </cell>
          <cell r="H133">
            <v>9.7944774215640004E-2</v>
          </cell>
          <cell r="I133">
            <v>0.13155097311501501</v>
          </cell>
          <cell r="J133">
            <v>0.16781169626364062</v>
          </cell>
          <cell r="K133">
            <v>0.2125983166840156</v>
          </cell>
          <cell r="L133">
            <v>0.60990576027831123</v>
          </cell>
          <cell r="M133">
            <v>0.27032473983264121</v>
          </cell>
          <cell r="N133">
            <v>0.3191914374530162</v>
          </cell>
          <cell r="O133">
            <v>0.34099708220164182</v>
          </cell>
          <cell r="P133">
            <v>0.37887496502201684</v>
          </cell>
          <cell r="Q133">
            <v>1.309388224509316</v>
          </cell>
          <cell r="R133">
            <v>0.40439020390185981</v>
          </cell>
          <cell r="S133">
            <v>0.42904626723090689</v>
          </cell>
          <cell r="T133">
            <v>0.4536345742901029</v>
          </cell>
          <cell r="U133">
            <v>0.4780483239213919</v>
          </cell>
          <cell r="V133">
            <v>1.7651193693442615</v>
          </cell>
          <cell r="W133">
            <v>0.54337999999999997</v>
          </cell>
          <cell r="X133">
            <v>0.54337999999999997</v>
          </cell>
          <cell r="Y133">
            <v>0.54337999999999997</v>
          </cell>
          <cell r="Z133">
            <v>0.54337999999999997</v>
          </cell>
          <cell r="AA133">
            <v>2.1735199999999999</v>
          </cell>
          <cell r="AB133">
            <v>0.54337999999999997</v>
          </cell>
          <cell r="AC133">
            <v>0.54337999999999997</v>
          </cell>
          <cell r="AD133">
            <v>0.54337999999999997</v>
          </cell>
          <cell r="AE133">
            <v>0.54337999999999997</v>
          </cell>
          <cell r="AF133">
            <v>2.1735199999999999</v>
          </cell>
          <cell r="AG133">
            <v>2.1735199999999999</v>
          </cell>
          <cell r="AH133">
            <v>2.1735199999999999</v>
          </cell>
          <cell r="AI133">
            <v>2.0591242105263161</v>
          </cell>
          <cell r="AJ133">
            <v>1.8303326315789474</v>
          </cell>
          <cell r="AK133">
            <v>1.6015410526315794</v>
          </cell>
          <cell r="AL133">
            <v>1.3727494736842107</v>
          </cell>
          <cell r="AM133">
            <v>1.1439578947368425</v>
          </cell>
          <cell r="AN133">
            <v>0.91516631578947416</v>
          </cell>
          <cell r="AO133">
            <v>0.68637473684210581</v>
          </cell>
          <cell r="AP133">
            <v>0.4575831578947373</v>
          </cell>
          <cell r="AQ133">
            <v>0.2287915789473689</v>
          </cell>
          <cell r="AR133">
            <v>5.7197894736842565E-2</v>
          </cell>
          <cell r="AS133">
            <v>4.6185277824406514E-16</v>
          </cell>
        </row>
        <row r="134">
          <cell r="G134">
            <v>0</v>
          </cell>
          <cell r="H134">
            <v>3.9430000000000001</v>
          </cell>
          <cell r="I134">
            <v>3.9430000000000001</v>
          </cell>
          <cell r="J134">
            <v>3.9430000000000001</v>
          </cell>
          <cell r="K134">
            <v>3.9430000000000001</v>
          </cell>
          <cell r="L134">
            <v>15.772</v>
          </cell>
          <cell r="M134">
            <v>3.9430000000000001</v>
          </cell>
          <cell r="N134">
            <v>3.9430000000000001</v>
          </cell>
          <cell r="O134">
            <v>3.9430000000000001</v>
          </cell>
          <cell r="P134">
            <v>3.9430000000000001</v>
          </cell>
          <cell r="Q134">
            <v>15.772</v>
          </cell>
          <cell r="R134">
            <v>3.9430000000000001</v>
          </cell>
          <cell r="S134">
            <v>3.9430000000000001</v>
          </cell>
          <cell r="T134">
            <v>3.9430000000000001</v>
          </cell>
          <cell r="U134">
            <v>3.9430000000000001</v>
          </cell>
          <cell r="V134">
            <v>15.772</v>
          </cell>
          <cell r="W134">
            <v>3.7458500000000003</v>
          </cell>
          <cell r="X134">
            <v>3.5487000000000006</v>
          </cell>
          <cell r="Y134">
            <v>3.3515500000000009</v>
          </cell>
          <cell r="Z134">
            <v>3.1544000000000012</v>
          </cell>
          <cell r="AA134">
            <v>13.800500000000003</v>
          </cell>
          <cell r="AB134">
            <v>2.9572500000000015</v>
          </cell>
          <cell r="AC134">
            <v>2.7601000000000018</v>
          </cell>
          <cell r="AD134">
            <v>2.5629500000000021</v>
          </cell>
          <cell r="AE134">
            <v>2.3658000000000019</v>
          </cell>
          <cell r="AF134">
            <v>10.646100000000008</v>
          </cell>
          <cell r="AG134">
            <v>7.8860000000000081</v>
          </cell>
          <cell r="AH134">
            <v>4.7316000000000074</v>
          </cell>
          <cell r="AI134">
            <v>1.5772000000000079</v>
          </cell>
          <cell r="AJ134">
            <v>7.9580786405131228E-15</v>
          </cell>
          <cell r="AK134">
            <v>7.9580786405131228E-15</v>
          </cell>
          <cell r="AL134">
            <v>7.9580786405131228E-15</v>
          </cell>
          <cell r="AM134">
            <v>7.9580786405131228E-15</v>
          </cell>
          <cell r="AN134">
            <v>3.9790393202565614E-15</v>
          </cell>
          <cell r="AO134">
            <v>0</v>
          </cell>
          <cell r="AP134">
            <v>0</v>
          </cell>
          <cell r="AQ134">
            <v>0</v>
          </cell>
          <cell r="AR134">
            <v>0</v>
          </cell>
          <cell r="AS134">
            <v>0</v>
          </cell>
        </row>
        <row r="135">
          <cell r="G135">
            <v>0</v>
          </cell>
          <cell r="H135">
            <v>0.01</v>
          </cell>
          <cell r="I135">
            <v>0.01</v>
          </cell>
          <cell r="J135">
            <v>0.01</v>
          </cell>
          <cell r="K135">
            <v>0.01</v>
          </cell>
          <cell r="L135">
            <v>0.04</v>
          </cell>
          <cell r="M135">
            <v>0.01</v>
          </cell>
          <cell r="N135">
            <v>0.01</v>
          </cell>
          <cell r="O135">
            <v>0.01</v>
          </cell>
          <cell r="P135">
            <v>0.01</v>
          </cell>
          <cell r="Q135">
            <v>0.04</v>
          </cell>
          <cell r="R135">
            <v>9.1500000000000001E-3</v>
          </cell>
          <cell r="S135">
            <v>9.1500000000000001E-3</v>
          </cell>
          <cell r="T135">
            <v>9.1500000000000001E-3</v>
          </cell>
          <cell r="U135">
            <v>9.1500000000000001E-3</v>
          </cell>
          <cell r="V135">
            <v>3.6600000000000001E-2</v>
          </cell>
          <cell r="W135">
            <v>9.1500000000000001E-3</v>
          </cell>
          <cell r="X135">
            <v>9.1500000000000001E-3</v>
          </cell>
          <cell r="Y135">
            <v>9.1500000000000001E-3</v>
          </cell>
          <cell r="Z135">
            <v>9.1500000000000001E-3</v>
          </cell>
          <cell r="AA135">
            <v>3.6600000000000001E-2</v>
          </cell>
          <cell r="AB135">
            <v>9.1500000000000001E-3</v>
          </cell>
          <cell r="AC135">
            <v>9.1500000000000001E-3</v>
          </cell>
          <cell r="AD135">
            <v>9.1500000000000001E-3</v>
          </cell>
          <cell r="AE135">
            <v>9.1500000000000001E-3</v>
          </cell>
          <cell r="AF135">
            <v>3.6600000000000001E-2</v>
          </cell>
          <cell r="AG135">
            <v>3.2940000000000004E-2</v>
          </cell>
          <cell r="AH135">
            <v>2.562E-2</v>
          </cell>
          <cell r="AI135">
            <v>1.8299999999999997E-2</v>
          </cell>
          <cell r="AJ135">
            <v>1.0979999999999998E-2</v>
          </cell>
          <cell r="AK135">
            <v>3.6599999999999988E-3</v>
          </cell>
          <cell r="AL135">
            <v>0</v>
          </cell>
          <cell r="AM135">
            <v>0</v>
          </cell>
          <cell r="AN135">
            <v>0</v>
          </cell>
          <cell r="AO135">
            <v>0</v>
          </cell>
          <cell r="AP135">
            <v>0</v>
          </cell>
          <cell r="AQ135">
            <v>0</v>
          </cell>
          <cell r="AR135">
            <v>0</v>
          </cell>
          <cell r="AS135">
            <v>0</v>
          </cell>
        </row>
        <row r="136">
          <cell r="G136">
            <v>0</v>
          </cell>
          <cell r="H136">
            <v>0</v>
          </cell>
          <cell r="I136">
            <v>0</v>
          </cell>
          <cell r="J136">
            <v>0</v>
          </cell>
          <cell r="K136">
            <v>0</v>
          </cell>
          <cell r="L136">
            <v>0</v>
          </cell>
          <cell r="M136">
            <v>0.01</v>
          </cell>
          <cell r="N136">
            <v>0.01</v>
          </cell>
          <cell r="O136">
            <v>0.01</v>
          </cell>
          <cell r="P136">
            <v>0.01</v>
          </cell>
          <cell r="Q136">
            <v>0.04</v>
          </cell>
          <cell r="R136">
            <v>0.01</v>
          </cell>
          <cell r="S136">
            <v>0.01</v>
          </cell>
          <cell r="T136">
            <v>0.01</v>
          </cell>
          <cell r="U136">
            <v>0.01</v>
          </cell>
          <cell r="V136">
            <v>0.04</v>
          </cell>
          <cell r="W136">
            <v>0.01</v>
          </cell>
          <cell r="X136">
            <v>0.01</v>
          </cell>
          <cell r="Y136">
            <v>0.01</v>
          </cell>
          <cell r="Z136">
            <v>0.01</v>
          </cell>
          <cell r="AA136">
            <v>0.04</v>
          </cell>
          <cell r="AB136">
            <v>0.01</v>
          </cell>
          <cell r="AC136">
            <v>0.01</v>
          </cell>
          <cell r="AD136">
            <v>0.01</v>
          </cell>
          <cell r="AE136">
            <v>0.01</v>
          </cell>
          <cell r="AF136">
            <v>0.04</v>
          </cell>
          <cell r="AG136">
            <v>0.04</v>
          </cell>
          <cell r="AH136">
            <v>3.6000000000000004E-2</v>
          </cell>
          <cell r="AI136">
            <v>2.8000000000000004E-2</v>
          </cell>
          <cell r="AJ136">
            <v>2.0000000000000004E-2</v>
          </cell>
          <cell r="AK136">
            <v>1.2000000000000002E-2</v>
          </cell>
          <cell r="AL136">
            <v>4.0000000000000018E-3</v>
          </cell>
          <cell r="AM136">
            <v>0</v>
          </cell>
          <cell r="AN136">
            <v>0</v>
          </cell>
          <cell r="AO136">
            <v>0</v>
          </cell>
          <cell r="AP136">
            <v>0</v>
          </cell>
          <cell r="AQ136">
            <v>0</v>
          </cell>
          <cell r="AR136">
            <v>0</v>
          </cell>
          <cell r="AS136">
            <v>0</v>
          </cell>
        </row>
        <row r="137">
          <cell r="H137">
            <v>8</v>
          </cell>
          <cell r="I137">
            <v>8</v>
          </cell>
          <cell r="J137">
            <v>8</v>
          </cell>
          <cell r="K137">
            <v>8</v>
          </cell>
          <cell r="L137">
            <v>32</v>
          </cell>
          <cell r="M137">
            <v>8</v>
          </cell>
          <cell r="N137">
            <v>8</v>
          </cell>
          <cell r="O137">
            <v>8</v>
          </cell>
          <cell r="P137">
            <v>8</v>
          </cell>
          <cell r="Q137">
            <v>32</v>
          </cell>
          <cell r="R137">
            <v>8</v>
          </cell>
          <cell r="S137">
            <v>8</v>
          </cell>
          <cell r="T137">
            <v>8</v>
          </cell>
          <cell r="U137">
            <v>8</v>
          </cell>
          <cell r="V137">
            <v>32</v>
          </cell>
          <cell r="W137">
            <v>8</v>
          </cell>
          <cell r="X137">
            <v>8</v>
          </cell>
          <cell r="Y137">
            <v>8</v>
          </cell>
          <cell r="Z137">
            <v>8</v>
          </cell>
          <cell r="AA137">
            <v>32</v>
          </cell>
          <cell r="AB137">
            <v>8</v>
          </cell>
          <cell r="AC137">
            <v>8</v>
          </cell>
          <cell r="AD137">
            <v>8</v>
          </cell>
          <cell r="AE137">
            <v>8</v>
          </cell>
          <cell r="AF137">
            <v>32</v>
          </cell>
        </row>
        <row r="139">
          <cell r="AA139">
            <v>109.27720469042698</v>
          </cell>
          <cell r="AF139">
            <v>105.72642355960799</v>
          </cell>
          <cell r="AG139">
            <v>125.66020375596894</v>
          </cell>
          <cell r="AH139">
            <v>135.30381038079111</v>
          </cell>
          <cell r="AI139">
            <v>146.24122022583768</v>
          </cell>
          <cell r="AJ139">
            <v>63.724123530666631</v>
          </cell>
          <cell r="AK139">
            <v>61.64272425593699</v>
          </cell>
          <cell r="AL139">
            <v>58.788585352529495</v>
          </cell>
          <cell r="AM139">
            <v>47.13466692629612</v>
          </cell>
          <cell r="AN139">
            <v>39.64770578947369</v>
          </cell>
          <cell r="AO139">
            <v>16.247859210526315</v>
          </cell>
          <cell r="AP139">
            <v>15.703724298245616</v>
          </cell>
          <cell r="AQ139">
            <v>15.158294385964913</v>
          </cell>
          <cell r="AR139">
            <v>11.806507631578949</v>
          </cell>
          <cell r="AS139">
            <v>3.0000000001090637E-5</v>
          </cell>
        </row>
        <row r="142">
          <cell r="AA142">
            <v>0.78371999999999997</v>
          </cell>
          <cell r="AF142">
            <v>0.78371999999999997</v>
          </cell>
          <cell r="AG142">
            <v>0.78371999999999997</v>
          </cell>
          <cell r="AH142">
            <v>4.6239480000000004</v>
          </cell>
          <cell r="AI142">
            <v>4.4672039999999997</v>
          </cell>
          <cell r="AJ142">
            <v>4.31046</v>
          </cell>
          <cell r="AK142">
            <v>4.1537160000000002</v>
          </cell>
          <cell r="AL142">
            <v>3.996972</v>
          </cell>
          <cell r="AM142">
            <v>0</v>
          </cell>
          <cell r="AN142">
            <v>0</v>
          </cell>
          <cell r="AO142">
            <v>0</v>
          </cell>
          <cell r="AP142">
            <v>0</v>
          </cell>
          <cell r="AQ142">
            <v>0</v>
          </cell>
          <cell r="AR142">
            <v>0</v>
          </cell>
          <cell r="AS142">
            <v>0</v>
          </cell>
        </row>
        <row r="143">
          <cell r="AA143">
            <v>3.6008166666666672</v>
          </cell>
          <cell r="AF143">
            <v>3.6008166666666672</v>
          </cell>
          <cell r="AG143">
            <v>3.6008166666666672</v>
          </cell>
          <cell r="AH143">
            <v>7.7272700000000007</v>
          </cell>
          <cell r="AI143">
            <v>11.707836666666667</v>
          </cell>
          <cell r="AJ143">
            <v>11.400198333333332</v>
          </cell>
          <cell r="AK143">
            <v>11.090921666666668</v>
          </cell>
          <cell r="AL143">
            <v>10.780268333333334</v>
          </cell>
          <cell r="AM143">
            <v>10.468571666666667</v>
          </cell>
          <cell r="AN143">
            <v>10.155825</v>
          </cell>
          <cell r="AO143">
            <v>9.8416949999999996</v>
          </cell>
          <cell r="AP143">
            <v>9.5263516666666685</v>
          </cell>
          <cell r="AQ143">
            <v>9.2097133333333332</v>
          </cell>
          <cell r="AR143">
            <v>8.8894150000000014</v>
          </cell>
          <cell r="AS143">
            <v>3.0000000000628784E-5</v>
          </cell>
        </row>
        <row r="144">
          <cell r="AA144">
            <v>0.65200000000000002</v>
          </cell>
          <cell r="AF144">
            <v>0.65200000000000002</v>
          </cell>
          <cell r="AG144">
            <v>0.65200000000000002</v>
          </cell>
          <cell r="AH144">
            <v>0.65200000000000002</v>
          </cell>
          <cell r="AI144">
            <v>3.8468000000000004</v>
          </cell>
          <cell r="AJ144">
            <v>3.7164000000000001</v>
          </cell>
          <cell r="AK144">
            <v>3.5860000000000003</v>
          </cell>
          <cell r="AL144">
            <v>3.4556000000000004</v>
          </cell>
          <cell r="AM144">
            <v>3.3252000000000002</v>
          </cell>
          <cell r="AN144">
            <v>0</v>
          </cell>
          <cell r="AO144">
            <v>0</v>
          </cell>
          <cell r="AP144">
            <v>0</v>
          </cell>
          <cell r="AQ144">
            <v>0</v>
          </cell>
          <cell r="AR144">
            <v>0</v>
          </cell>
          <cell r="AS144">
            <v>0</v>
          </cell>
        </row>
        <row r="145">
          <cell r="AA145">
            <v>0.5347987649248831</v>
          </cell>
          <cell r="AF145">
            <v>0.13841763410589095</v>
          </cell>
          <cell r="AG145">
            <v>0.69238283046683047</v>
          </cell>
          <cell r="AH145">
            <v>0.67055979310344827</v>
          </cell>
          <cell r="AI145">
            <v>0.65104024783147463</v>
          </cell>
          <cell r="AJ145">
            <v>0.6312773167082294</v>
          </cell>
          <cell r="AK145">
            <v>0.6116501393596987</v>
          </cell>
          <cell r="AL145">
            <v>0</v>
          </cell>
          <cell r="AM145">
            <v>0</v>
          </cell>
          <cell r="AN145">
            <v>0</v>
          </cell>
          <cell r="AO145">
            <v>0</v>
          </cell>
          <cell r="AP145">
            <v>0</v>
          </cell>
          <cell r="AQ145">
            <v>0</v>
          </cell>
          <cell r="AR145">
            <v>0</v>
          </cell>
          <cell r="AS145">
            <v>0</v>
          </cell>
        </row>
        <row r="146">
          <cell r="AA146">
            <v>0.51228559306497001</v>
          </cell>
          <cell r="AF146">
            <v>0.51228559306497001</v>
          </cell>
          <cell r="AG146">
            <v>0.51228559306497001</v>
          </cell>
          <cell r="AH146">
            <v>0.51228559306497001</v>
          </cell>
          <cell r="AI146">
            <v>3.0224849990833231</v>
          </cell>
          <cell r="AJ146">
            <v>2.9200278804703288</v>
          </cell>
          <cell r="AK146">
            <v>2.8175707618573349</v>
          </cell>
          <cell r="AL146">
            <v>2.715113643244341</v>
          </cell>
          <cell r="AM146">
            <v>2.6126565246313471</v>
          </cell>
          <cell r="AN146">
            <v>0</v>
          </cell>
          <cell r="AO146">
            <v>0</v>
          </cell>
          <cell r="AP146">
            <v>0</v>
          </cell>
          <cell r="AQ146">
            <v>0</v>
          </cell>
          <cell r="AR146">
            <v>0</v>
          </cell>
          <cell r="AS146">
            <v>0</v>
          </cell>
        </row>
        <row r="147">
          <cell r="AA147">
            <v>1.1121636657704519</v>
          </cell>
          <cell r="AF147">
            <v>1.1121636657704519</v>
          </cell>
          <cell r="AG147">
            <v>1.1121636657704519</v>
          </cell>
          <cell r="AH147">
            <v>6.6729819946227114</v>
          </cell>
          <cell r="AI147">
            <v>6.5617656280456664</v>
          </cell>
          <cell r="AJ147">
            <v>6.3393328948915757</v>
          </cell>
          <cell r="AK147">
            <v>6.116900161737485</v>
          </cell>
          <cell r="AL147">
            <v>5.8944674285833951</v>
          </cell>
          <cell r="AM147">
            <v>0.11121636657704516</v>
          </cell>
          <cell r="AN147">
            <v>0</v>
          </cell>
          <cell r="AO147">
            <v>0</v>
          </cell>
          <cell r="AP147">
            <v>0</v>
          </cell>
          <cell r="AQ147">
            <v>0</v>
          </cell>
          <cell r="AR147">
            <v>0</v>
          </cell>
          <cell r="AS147">
            <v>0</v>
          </cell>
        </row>
        <row r="148">
          <cell r="AA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row>
        <row r="149">
          <cell r="AA149">
            <v>7.1708000000000007</v>
          </cell>
          <cell r="AF149">
            <v>7.1708000000000007</v>
          </cell>
          <cell r="AG149">
            <v>29.131375000000002</v>
          </cell>
          <cell r="AH149">
            <v>28.235025</v>
          </cell>
          <cell r="AI149">
            <v>27.338675000000002</v>
          </cell>
          <cell r="AJ149">
            <v>26.442325000000004</v>
          </cell>
          <cell r="AK149">
            <v>25.545975000000002</v>
          </cell>
          <cell r="AL149">
            <v>24.649625</v>
          </cell>
          <cell r="AM149">
            <v>23.753275000000002</v>
          </cell>
          <cell r="AN149">
            <v>22.856925</v>
          </cell>
          <cell r="AO149">
            <v>0</v>
          </cell>
          <cell r="AP149">
            <v>0</v>
          </cell>
          <cell r="AQ149">
            <v>0</v>
          </cell>
          <cell r="AR149">
            <v>0</v>
          </cell>
          <cell r="AS149">
            <v>0</v>
          </cell>
        </row>
        <row r="150">
          <cell r="AA150">
            <v>2.1735199999999999</v>
          </cell>
          <cell r="AF150">
            <v>2.1735199999999999</v>
          </cell>
          <cell r="AG150">
            <v>2.1735199999999999</v>
          </cell>
          <cell r="AH150">
            <v>2.1735199999999999</v>
          </cell>
          <cell r="AI150">
            <v>7.7789136842105266</v>
          </cell>
          <cell r="AJ150">
            <v>7.5501221052631582</v>
          </cell>
          <cell r="AK150">
            <v>7.3213305263157897</v>
          </cell>
          <cell r="AL150">
            <v>7.0925389473684213</v>
          </cell>
          <cell r="AM150">
            <v>6.8637473684210528</v>
          </cell>
          <cell r="AN150">
            <v>6.6349557894736844</v>
          </cell>
          <cell r="AO150">
            <v>6.4061642105263168</v>
          </cell>
          <cell r="AP150">
            <v>6.1773726315789474</v>
          </cell>
          <cell r="AQ150">
            <v>5.9485810526315799</v>
          </cell>
          <cell r="AR150">
            <v>2.917092631578948</v>
          </cell>
          <cell r="AS150">
            <v>4.6185277824406514E-16</v>
          </cell>
        </row>
        <row r="151">
          <cell r="AA151">
            <v>92.660499999999999</v>
          </cell>
          <cell r="AF151">
            <v>89.506100000000004</v>
          </cell>
          <cell r="AG151">
            <v>86.746000000000009</v>
          </cell>
          <cell r="AH151">
            <v>83.5916</v>
          </cell>
          <cell r="AI151">
            <v>80.437200000000004</v>
          </cell>
          <cell r="AJ151">
            <v>7.9580786405131228E-15</v>
          </cell>
          <cell r="AK151">
            <v>7.9580786405131228E-15</v>
          </cell>
          <cell r="AL151">
            <v>7.9580786405131228E-15</v>
          </cell>
          <cell r="AM151">
            <v>7.9580786405131228E-15</v>
          </cell>
          <cell r="AN151">
            <v>3.9790393202565614E-15</v>
          </cell>
          <cell r="AO151">
            <v>0</v>
          </cell>
          <cell r="AP151">
            <v>0</v>
          </cell>
          <cell r="AQ151">
            <v>0</v>
          </cell>
          <cell r="AR151">
            <v>0</v>
          </cell>
          <cell r="AS151">
            <v>0</v>
          </cell>
        </row>
        <row r="152">
          <cell r="AA152">
            <v>3.6600000000000001E-2</v>
          </cell>
          <cell r="AF152">
            <v>3.6600000000000001E-2</v>
          </cell>
          <cell r="AG152">
            <v>0.21593999999999999</v>
          </cell>
          <cell r="AH152">
            <v>0.20862</v>
          </cell>
          <cell r="AI152">
            <v>0.20129999999999998</v>
          </cell>
          <cell r="AJ152">
            <v>0.19397999999999999</v>
          </cell>
          <cell r="AK152">
            <v>0.18665999999999999</v>
          </cell>
          <cell r="AL152">
            <v>0</v>
          </cell>
          <cell r="AM152">
            <v>0</v>
          </cell>
          <cell r="AN152">
            <v>0</v>
          </cell>
          <cell r="AO152">
            <v>0</v>
          </cell>
          <cell r="AP152">
            <v>0</v>
          </cell>
          <cell r="AQ152">
            <v>0</v>
          </cell>
          <cell r="AR152">
            <v>0</v>
          </cell>
          <cell r="AS152">
            <v>0</v>
          </cell>
        </row>
        <row r="153">
          <cell r="AA153">
            <v>0.04</v>
          </cell>
          <cell r="AF153">
            <v>0.04</v>
          </cell>
          <cell r="AG153">
            <v>0.04</v>
          </cell>
          <cell r="AH153">
            <v>0.23600000000000002</v>
          </cell>
          <cell r="AI153">
            <v>0.22800000000000001</v>
          </cell>
          <cell r="AJ153">
            <v>0.22000000000000003</v>
          </cell>
          <cell r="AK153">
            <v>0.21200000000000002</v>
          </cell>
          <cell r="AL153">
            <v>0.20400000000000001</v>
          </cell>
          <cell r="AM153">
            <v>0</v>
          </cell>
          <cell r="AN153">
            <v>0</v>
          </cell>
          <cell r="AO153">
            <v>0</v>
          </cell>
          <cell r="AP153">
            <v>0</v>
          </cell>
          <cell r="AQ153">
            <v>0</v>
          </cell>
          <cell r="AR153">
            <v>0</v>
          </cell>
          <cell r="AS153">
            <v>0</v>
          </cell>
        </row>
        <row r="157">
          <cell r="V157">
            <v>800.20741284343444</v>
          </cell>
          <cell r="AA157">
            <v>720.99960990225804</v>
          </cell>
          <cell r="AB157">
            <v>701.23873522028077</v>
          </cell>
          <cell r="AC157">
            <v>681.51871190566817</v>
          </cell>
          <cell r="AD157">
            <v>661.80120570453278</v>
          </cell>
          <cell r="AE157">
            <v>642.08370313031639</v>
          </cell>
          <cell r="AF157">
            <v>642.08370313031639</v>
          </cell>
          <cell r="AG157">
            <v>539.52295857981289</v>
          </cell>
          <cell r="AH157">
            <v>423.59869417651623</v>
          </cell>
          <cell r="AI157">
            <v>291.90105358235064</v>
          </cell>
          <cell r="AJ157">
            <v>239.0254195780482</v>
          </cell>
          <cell r="AK157">
            <v>186.11207250511623</v>
          </cell>
          <cell r="AL157">
            <v>133.94710340392157</v>
          </cell>
          <cell r="AM157">
            <v>91.431219298245878</v>
          </cell>
          <cell r="AN157">
            <v>54.706263157894981</v>
          </cell>
          <cell r="AO157">
            <v>40.359723684210749</v>
          </cell>
          <cell r="AP157">
            <v>25.982850877193208</v>
          </cell>
          <cell r="AQ157">
            <v>11.575728070175661</v>
          </cell>
          <cell r="AR157">
            <v>7.500000002274021E-4</v>
          </cell>
          <cell r="AS157">
            <v>7.5000000022621782E-4</v>
          </cell>
        </row>
        <row r="159">
          <cell r="G159">
            <v>962.41875423231727</v>
          </cell>
          <cell r="H159">
            <v>975.13544253979126</v>
          </cell>
          <cell r="I159">
            <v>988.04988175659946</v>
          </cell>
          <cell r="J159">
            <v>1001.6671788373765</v>
          </cell>
          <cell r="K159">
            <v>1010.1764715901247</v>
          </cell>
          <cell r="L159">
            <v>1010.1764715901247</v>
          </cell>
          <cell r="M159">
            <v>959.31441015607902</v>
          </cell>
          <cell r="N159">
            <v>963.94311502091864</v>
          </cell>
          <cell r="O159">
            <v>961.27461742388869</v>
          </cell>
          <cell r="P159">
            <v>965.36362861709222</v>
          </cell>
          <cell r="Q159">
            <v>965.36362861709222</v>
          </cell>
          <cell r="R159">
            <v>942.49459856008639</v>
          </cell>
          <cell r="S159">
            <v>938.22845003123098</v>
          </cell>
          <cell r="T159">
            <v>932.12424023715062</v>
          </cell>
          <cell r="U159">
            <v>945.72045284343449</v>
          </cell>
          <cell r="V159">
            <v>945.72045284343449</v>
          </cell>
          <cell r="W159">
            <v>919.68540206709145</v>
          </cell>
          <cell r="X159">
            <v>903.71943597412292</v>
          </cell>
          <cell r="Y159">
            <v>863.10181004231413</v>
          </cell>
          <cell r="Z159">
            <v>850.799609902258</v>
          </cell>
          <cell r="AA159">
            <v>850.799609902258</v>
          </cell>
          <cell r="AB159">
            <v>829.71873522028079</v>
          </cell>
          <cell r="AC159">
            <v>809.99871190566819</v>
          </cell>
          <cell r="AD159">
            <v>778.60120570453273</v>
          </cell>
          <cell r="AE159">
            <v>758.88370313031635</v>
          </cell>
          <cell r="AF159">
            <v>758.88370313031635</v>
          </cell>
          <cell r="AG159">
            <v>638.52295857981289</v>
          </cell>
          <cell r="AH159">
            <v>512.42069417651624</v>
          </cell>
          <cell r="AI159">
            <v>370.60305358235064</v>
          </cell>
          <cell r="AJ159">
            <v>307.2984195780482</v>
          </cell>
          <cell r="AK159">
            <v>243.73607250511623</v>
          </cell>
          <cell r="AL159">
            <v>192.13110340392157</v>
          </cell>
          <cell r="AM159">
            <v>150.18066147511664</v>
          </cell>
          <cell r="AN159">
            <v>114.02664257652347</v>
          </cell>
          <cell r="AO159">
            <v>88.277215786022225</v>
          </cell>
          <cell r="AP159">
            <v>62.270222811436739</v>
          </cell>
          <cell r="AQ159">
            <v>36.002407331386557</v>
          </cell>
          <cell r="AR159">
            <v>12.332780977841875</v>
          </cell>
          <cell r="AS159">
            <v>7.5000000021436836E-4</v>
          </cell>
        </row>
        <row r="160">
          <cell r="G160">
            <v>18.057229926216145</v>
          </cell>
          <cell r="H160">
            <v>18.438632787807869</v>
          </cell>
          <cell r="I160">
            <v>18.855651391228069</v>
          </cell>
          <cell r="J160">
            <v>19.270969073150916</v>
          </cell>
          <cell r="K160">
            <v>19.657785214241716</v>
          </cell>
          <cell r="L160">
            <v>19.657785214241716</v>
          </cell>
          <cell r="M160">
            <v>19.657785214241716</v>
          </cell>
          <cell r="N160">
            <v>19.593</v>
          </cell>
          <cell r="O160">
            <v>19.593</v>
          </cell>
          <cell r="P160">
            <v>19.593</v>
          </cell>
          <cell r="Q160">
            <v>19.593</v>
          </cell>
          <cell r="R160">
            <v>19.593</v>
          </cell>
          <cell r="S160">
            <v>19.593</v>
          </cell>
          <cell r="T160">
            <v>19.593</v>
          </cell>
          <cell r="U160">
            <v>19.593</v>
          </cell>
          <cell r="V160">
            <v>19.593</v>
          </cell>
          <cell r="W160">
            <v>19.593</v>
          </cell>
          <cell r="X160">
            <v>19.593</v>
          </cell>
          <cell r="Y160">
            <v>19.593</v>
          </cell>
          <cell r="Z160">
            <v>19.593</v>
          </cell>
          <cell r="AA160">
            <v>19.593</v>
          </cell>
          <cell r="AB160">
            <v>19.593</v>
          </cell>
          <cell r="AC160">
            <v>19.593</v>
          </cell>
          <cell r="AD160">
            <v>19.593</v>
          </cell>
          <cell r="AE160">
            <v>19.593</v>
          </cell>
          <cell r="AF160">
            <v>19.593</v>
          </cell>
          <cell r="AG160">
            <v>19.593</v>
          </cell>
          <cell r="AH160">
            <v>15.6744</v>
          </cell>
          <cell r="AI160">
            <v>11.755800000000001</v>
          </cell>
          <cell r="AJ160">
            <v>7.8372000000000011</v>
          </cell>
          <cell r="AK160">
            <v>3.918600000000001</v>
          </cell>
          <cell r="AL160">
            <v>0</v>
          </cell>
          <cell r="AM160">
            <v>0</v>
          </cell>
          <cell r="AN160">
            <v>0</v>
          </cell>
          <cell r="AO160">
            <v>0</v>
          </cell>
          <cell r="AP160">
            <v>0</v>
          </cell>
          <cell r="AQ160">
            <v>0</v>
          </cell>
          <cell r="AR160">
            <v>0</v>
          </cell>
          <cell r="AS160">
            <v>0</v>
          </cell>
        </row>
        <row r="161">
          <cell r="G161">
            <v>97.3632266786841</v>
          </cell>
          <cell r="H161">
            <v>99.149641697502602</v>
          </cell>
          <cell r="I161">
            <v>100.8619709489887</v>
          </cell>
          <cell r="J161">
            <v>102.5351890658593</v>
          </cell>
          <cell r="K161">
            <v>104.1688889449775</v>
          </cell>
          <cell r="L161">
            <v>104.1688889449775</v>
          </cell>
          <cell r="M161">
            <v>105.76375130098025</v>
          </cell>
          <cell r="N161">
            <v>107.32381327678161</v>
          </cell>
          <cell r="O161">
            <v>108.84874891731317</v>
          </cell>
          <cell r="P161">
            <v>110.33822648415094</v>
          </cell>
          <cell r="Q161">
            <v>110.33822648415094</v>
          </cell>
          <cell r="R161">
            <v>91.399018529486426</v>
          </cell>
          <cell r="S161">
            <v>90.020416666666677</v>
          </cell>
          <cell r="T161">
            <v>90.020416666666677</v>
          </cell>
          <cell r="U161">
            <v>90.020416666666677</v>
          </cell>
          <cell r="V161">
            <v>90.020416666666677</v>
          </cell>
          <cell r="W161">
            <v>90.020416666666677</v>
          </cell>
          <cell r="X161">
            <v>90.020416666666677</v>
          </cell>
          <cell r="Y161">
            <v>90.020416666666677</v>
          </cell>
          <cell r="Z161">
            <v>90.020416666666677</v>
          </cell>
          <cell r="AA161">
            <v>90.020416666666677</v>
          </cell>
          <cell r="AB161">
            <v>90.020416666666677</v>
          </cell>
          <cell r="AC161">
            <v>90.020416666666677</v>
          </cell>
          <cell r="AD161">
            <v>90.020416666666677</v>
          </cell>
          <cell r="AE161">
            <v>90.020416666666677</v>
          </cell>
          <cell r="AF161">
            <v>90.020416666666677</v>
          </cell>
          <cell r="AG161">
            <v>90.020416666666677</v>
          </cell>
          <cell r="AH161">
            <v>85.809750000000008</v>
          </cell>
          <cell r="AI161">
            <v>77.365416666666675</v>
          </cell>
          <cell r="AJ161">
            <v>68.890333333333345</v>
          </cell>
          <cell r="AK161">
            <v>60.384916666666676</v>
          </cell>
          <cell r="AL161">
            <v>51.849333333333341</v>
          </cell>
          <cell r="AM161">
            <v>43.283416666666682</v>
          </cell>
          <cell r="AN161">
            <v>34.687000000000019</v>
          </cell>
          <cell r="AO161">
            <v>26.060250000000014</v>
          </cell>
          <cell r="AP161">
            <v>17.403166666666682</v>
          </cell>
          <cell r="AQ161">
            <v>8.7158333333333484</v>
          </cell>
          <cell r="AR161">
            <v>7.5000000001571954E-4</v>
          </cell>
          <cell r="AS161">
            <v>7.5000000001571954E-4</v>
          </cell>
        </row>
        <row r="162">
          <cell r="G162">
            <v>15.04186569121152</v>
          </cell>
          <cell r="H162">
            <v>15.199855950145837</v>
          </cell>
          <cell r="I162">
            <v>15.351814059811746</v>
          </cell>
          <cell r="J162">
            <v>15.513825751591668</v>
          </cell>
          <cell r="K162">
            <v>15.67583744337159</v>
          </cell>
          <cell r="L162">
            <v>15.67583744337159</v>
          </cell>
          <cell r="M162">
            <v>15.837849135151512</v>
          </cell>
          <cell r="N162">
            <v>15.999860826931434</v>
          </cell>
          <cell r="O162">
            <v>16.161872518711355</v>
          </cell>
          <cell r="P162">
            <v>16.323884210491279</v>
          </cell>
          <cell r="Q162">
            <v>16.323884210491279</v>
          </cell>
          <cell r="R162">
            <v>16.3</v>
          </cell>
          <cell r="S162">
            <v>16.3</v>
          </cell>
          <cell r="T162">
            <v>16.3</v>
          </cell>
          <cell r="U162">
            <v>16.3</v>
          </cell>
          <cell r="V162">
            <v>16.3</v>
          </cell>
          <cell r="W162">
            <v>16.3</v>
          </cell>
          <cell r="X162">
            <v>16.3</v>
          </cell>
          <cell r="Y162">
            <v>16.3</v>
          </cell>
          <cell r="Z162">
            <v>16.3</v>
          </cell>
          <cell r="AA162">
            <v>16.3</v>
          </cell>
          <cell r="AB162">
            <v>16.3</v>
          </cell>
          <cell r="AC162">
            <v>16.3</v>
          </cell>
          <cell r="AD162">
            <v>16.3</v>
          </cell>
          <cell r="AE162">
            <v>16.3</v>
          </cell>
          <cell r="AF162">
            <v>16.3</v>
          </cell>
          <cell r="AG162">
            <v>16.3</v>
          </cell>
          <cell r="AH162">
            <v>16.3</v>
          </cell>
          <cell r="AI162">
            <v>13.040000000000001</v>
          </cell>
          <cell r="AJ162">
            <v>9.7800000000000011</v>
          </cell>
          <cell r="AK162">
            <v>6.5200000000000014</v>
          </cell>
          <cell r="AL162">
            <v>3.2600000000000011</v>
          </cell>
          <cell r="AM162">
            <v>0</v>
          </cell>
          <cell r="AN162">
            <v>0</v>
          </cell>
          <cell r="AO162">
            <v>0</v>
          </cell>
          <cell r="AP162">
            <v>0</v>
          </cell>
          <cell r="AQ162">
            <v>0</v>
          </cell>
          <cell r="AR162">
            <v>0</v>
          </cell>
          <cell r="AS162">
            <v>0</v>
          </cell>
        </row>
        <row r="163">
          <cell r="G163">
            <v>3.5294117647058822</v>
          </cell>
          <cell r="H163">
            <v>3.5294117647058822</v>
          </cell>
          <cell r="I163">
            <v>3.5294117647058822</v>
          </cell>
          <cell r="J163">
            <v>3.5294117647058822</v>
          </cell>
          <cell r="K163">
            <v>3.6705882352941175</v>
          </cell>
          <cell r="L163">
            <v>3.6705882352941175</v>
          </cell>
          <cell r="M163">
            <v>3.6705882352941175</v>
          </cell>
          <cell r="N163">
            <v>3.6705882352941175</v>
          </cell>
          <cell r="O163">
            <v>3.6705882352941175</v>
          </cell>
          <cell r="P163">
            <v>3.7651764705882353</v>
          </cell>
          <cell r="Q163">
            <v>3.7651764705882353</v>
          </cell>
          <cell r="R163">
            <v>3.7651764705882353</v>
          </cell>
          <cell r="S163">
            <v>3.7651764705882353</v>
          </cell>
          <cell r="T163">
            <v>3.7651764705882353</v>
          </cell>
          <cell r="U163">
            <v>3.8597647058823528</v>
          </cell>
          <cell r="V163">
            <v>3.8597647058823528</v>
          </cell>
          <cell r="W163">
            <v>3.2359539295392956</v>
          </cell>
          <cell r="X163">
            <v>3.1991078365706631</v>
          </cell>
          <cell r="Y163">
            <v>3.2491619047619049</v>
          </cell>
          <cell r="Z163">
            <v>3.5119617647058825</v>
          </cell>
          <cell r="AA163">
            <v>3.5119617647058825</v>
          </cell>
          <cell r="AB163">
            <v>3.4660870827285923</v>
          </cell>
          <cell r="AC163">
            <v>3.4610637681159422</v>
          </cell>
          <cell r="AD163">
            <v>3.4585575669804491</v>
          </cell>
          <cell r="AE163">
            <v>3.45605499276411</v>
          </cell>
          <cell r="AF163">
            <v>3.45605499276411</v>
          </cell>
          <cell r="AG163">
            <v>2.3470604422604424</v>
          </cell>
          <cell r="AH163">
            <v>1.7646310344827585</v>
          </cell>
          <cell r="AI163">
            <v>1.1837095415117718</v>
          </cell>
          <cell r="AJ163">
            <v>0.59554463840398986</v>
          </cell>
          <cell r="AK163">
            <v>0</v>
          </cell>
          <cell r="AL163">
            <v>0</v>
          </cell>
          <cell r="AM163">
            <v>0</v>
          </cell>
          <cell r="AN163">
            <v>0</v>
          </cell>
          <cell r="AO163">
            <v>0</v>
          </cell>
          <cell r="AP163">
            <v>0</v>
          </cell>
          <cell r="AQ163">
            <v>0</v>
          </cell>
          <cell r="AR163">
            <v>0</v>
          </cell>
          <cell r="AS163">
            <v>0</v>
          </cell>
        </row>
        <row r="164">
          <cell r="G164">
            <v>151.73192549999999</v>
          </cell>
          <cell r="H164">
            <v>153.57965006753039</v>
          </cell>
          <cell r="I164">
            <v>156.65001763895907</v>
          </cell>
          <cell r="J164">
            <v>160.79459479762482</v>
          </cell>
          <cell r="K164">
            <v>160.79459479762482</v>
          </cell>
          <cell r="L164">
            <v>160.79459479762482</v>
          </cell>
          <cell r="M164">
            <v>162.56613828562482</v>
          </cell>
          <cell r="N164">
            <v>162.56613828562482</v>
          </cell>
          <cell r="O164">
            <v>155.1356977736248</v>
          </cell>
          <cell r="P164">
            <v>155.1356977736248</v>
          </cell>
          <cell r="Q164">
            <v>155.1356977736248</v>
          </cell>
          <cell r="R164">
            <v>147.10811249894039</v>
          </cell>
          <cell r="S164">
            <v>144.018</v>
          </cell>
          <cell r="T164">
            <v>137.71799999999999</v>
          </cell>
          <cell r="U164">
            <v>145.51304000000002</v>
          </cell>
          <cell r="V164">
            <v>145.51304000000002</v>
          </cell>
          <cell r="W164">
            <v>139.81680000000003</v>
          </cell>
          <cell r="X164">
            <v>143.60267999999999</v>
          </cell>
          <cell r="Y164">
            <v>122.65</v>
          </cell>
          <cell r="Z164">
            <v>129.79999999999998</v>
          </cell>
          <cell r="AA164">
            <v>129.79999999999998</v>
          </cell>
          <cell r="AB164">
            <v>128.47999999999999</v>
          </cell>
          <cell r="AC164">
            <v>128.47999999999999</v>
          </cell>
          <cell r="AD164">
            <v>116.8</v>
          </cell>
          <cell r="AE164">
            <v>116.8</v>
          </cell>
          <cell r="AF164">
            <v>116.8</v>
          </cell>
          <cell r="AG164">
            <v>99</v>
          </cell>
          <cell r="AH164">
            <v>88.822000000000003</v>
          </cell>
          <cell r="AI164">
            <v>78.701999999999998</v>
          </cell>
          <cell r="AJ164">
            <v>68.272999999999996</v>
          </cell>
          <cell r="AK164">
            <v>57.623999999999995</v>
          </cell>
          <cell r="AL164">
            <v>58.183999999999997</v>
          </cell>
          <cell r="AM164">
            <v>58.749442176870758</v>
          </cell>
          <cell r="AN164">
            <v>59.320379418628491</v>
          </cell>
          <cell r="AO164">
            <v>47.917492101811476</v>
          </cell>
          <cell r="AP164">
            <v>36.287371934243531</v>
          </cell>
          <cell r="AQ164">
            <v>24.426679261210896</v>
          </cell>
          <cell r="AR164">
            <v>12.332030977841647</v>
          </cell>
          <cell r="AS164">
            <v>-1.1849450742639004E-14</v>
          </cell>
        </row>
        <row r="165">
          <cell r="G165">
            <v>11.89555938</v>
          </cell>
          <cell r="H165">
            <v>11.89555938</v>
          </cell>
          <cell r="I165">
            <v>11.89555938</v>
          </cell>
          <cell r="J165">
            <v>11.89555938</v>
          </cell>
          <cell r="K165">
            <v>11.89555938</v>
          </cell>
          <cell r="L165">
            <v>11.89555938</v>
          </cell>
          <cell r="M165">
            <v>12.099419528874749</v>
          </cell>
          <cell r="N165">
            <v>12.303279677749499</v>
          </cell>
          <cell r="O165">
            <v>12.807139826624249</v>
          </cell>
          <cell r="P165">
            <v>12.807139826624249</v>
          </cell>
          <cell r="Q165">
            <v>12.807139826624249</v>
          </cell>
          <cell r="R165">
            <v>12.807139826624249</v>
          </cell>
          <cell r="S165">
            <v>12.807139826624249</v>
          </cell>
          <cell r="T165">
            <v>12.807139826624249</v>
          </cell>
          <cell r="U165">
            <v>12.807139826624249</v>
          </cell>
          <cell r="V165">
            <v>12.807139826624249</v>
          </cell>
          <cell r="W165">
            <v>12.807139826624249</v>
          </cell>
          <cell r="X165">
            <v>12.807139826624249</v>
          </cell>
          <cell r="Y165">
            <v>12.807139826624249</v>
          </cell>
          <cell r="Z165">
            <v>12.807139826624249</v>
          </cell>
          <cell r="AA165">
            <v>12.807139826624249</v>
          </cell>
          <cell r="AB165">
            <v>12.807139826624249</v>
          </cell>
          <cell r="AC165">
            <v>12.807139826624249</v>
          </cell>
          <cell r="AD165">
            <v>12.807139826624249</v>
          </cell>
          <cell r="AE165">
            <v>12.807139826624249</v>
          </cell>
          <cell r="AF165">
            <v>12.807139826624249</v>
          </cell>
          <cell r="AG165">
            <v>12.807139826624249</v>
          </cell>
          <cell r="AH165">
            <v>12.807139826624249</v>
          </cell>
          <cell r="AI165">
            <v>10.2457118612994</v>
          </cell>
          <cell r="AJ165">
            <v>7.6842838959745503</v>
          </cell>
          <cell r="AK165">
            <v>5.1228559306497008</v>
          </cell>
          <cell r="AL165">
            <v>2.5614279653248508</v>
          </cell>
          <cell r="AM165">
            <v>0</v>
          </cell>
          <cell r="AN165">
            <v>0</v>
          </cell>
          <cell r="AO165">
            <v>0</v>
          </cell>
          <cell r="AP165">
            <v>0</v>
          </cell>
          <cell r="AQ165">
            <v>0</v>
          </cell>
          <cell r="AR165">
            <v>0</v>
          </cell>
          <cell r="AS165">
            <v>0</v>
          </cell>
        </row>
        <row r="166">
          <cell r="G166">
            <v>24.128072366656276</v>
          </cell>
          <cell r="H166">
            <v>24.8340125832617</v>
          </cell>
          <cell r="I166">
            <v>25.479510899650471</v>
          </cell>
          <cell r="J166">
            <v>26.125807521955885</v>
          </cell>
          <cell r="K166">
            <v>26.734091644261298</v>
          </cell>
          <cell r="L166">
            <v>26.734091644261298</v>
          </cell>
          <cell r="M166">
            <v>27.804091644261298</v>
          </cell>
          <cell r="N166">
            <v>27.804091644261298</v>
          </cell>
          <cell r="O166">
            <v>27.804091644261298</v>
          </cell>
          <cell r="P166">
            <v>27.804091644261298</v>
          </cell>
          <cell r="Q166">
            <v>27.804091644261298</v>
          </cell>
          <cell r="R166">
            <v>27.804091644261298</v>
          </cell>
          <cell r="S166">
            <v>27.804091644261298</v>
          </cell>
          <cell r="T166">
            <v>27.804091644261298</v>
          </cell>
          <cell r="U166">
            <v>27.804091644261298</v>
          </cell>
          <cell r="V166">
            <v>27.804091644261298</v>
          </cell>
          <cell r="W166">
            <v>27.804091644261298</v>
          </cell>
          <cell r="X166">
            <v>27.804091644261298</v>
          </cell>
          <cell r="Y166">
            <v>27.804091644261298</v>
          </cell>
          <cell r="Z166">
            <v>27.804091644261298</v>
          </cell>
          <cell r="AA166">
            <v>27.804091644261298</v>
          </cell>
          <cell r="AB166">
            <v>27.804091644261298</v>
          </cell>
          <cell r="AC166">
            <v>27.804091644261298</v>
          </cell>
          <cell r="AD166">
            <v>27.804091644261298</v>
          </cell>
          <cell r="AE166">
            <v>27.804091644261298</v>
          </cell>
          <cell r="AF166">
            <v>27.804091644261298</v>
          </cell>
          <cell r="AG166">
            <v>27.804091644261298</v>
          </cell>
          <cell r="AH166">
            <v>22.243273315409038</v>
          </cell>
          <cell r="AI166">
            <v>16.682454986556777</v>
          </cell>
          <cell r="AJ166">
            <v>11.121636657704517</v>
          </cell>
          <cell r="AK166">
            <v>5.5608183288522577</v>
          </cell>
          <cell r="AL166">
            <v>0</v>
          </cell>
          <cell r="AM166">
            <v>0</v>
          </cell>
          <cell r="AN166">
            <v>0</v>
          </cell>
          <cell r="AO166">
            <v>0</v>
          </cell>
          <cell r="AP166">
            <v>0</v>
          </cell>
          <cell r="AQ166">
            <v>0</v>
          </cell>
          <cell r="AR166">
            <v>0</v>
          </cell>
          <cell r="AS166">
            <v>0</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68">
          <cell r="G168">
            <v>156.30188970653094</v>
          </cell>
          <cell r="H168">
            <v>159.2249247113736</v>
          </cell>
          <cell r="I168">
            <v>161.87979587662315</v>
          </cell>
          <cell r="J168">
            <v>164.55064475221093</v>
          </cell>
          <cell r="K168">
            <v>167.05280383613206</v>
          </cell>
          <cell r="L168">
            <v>167.05280383613206</v>
          </cell>
          <cell r="M168">
            <v>169.38627312838651</v>
          </cell>
          <cell r="N168">
            <v>171.5510526289743</v>
          </cell>
          <cell r="O168">
            <v>173.53957358789543</v>
          </cell>
          <cell r="P168">
            <v>175.35183600514989</v>
          </cell>
          <cell r="Q168">
            <v>175.35183600514989</v>
          </cell>
          <cell r="R168">
            <v>179.27</v>
          </cell>
          <cell r="S168">
            <v>179.27</v>
          </cell>
          <cell r="T168">
            <v>179.27</v>
          </cell>
          <cell r="U168">
            <v>179.27</v>
          </cell>
          <cell r="V168">
            <v>179.27</v>
          </cell>
          <cell r="W168">
            <v>179.27</v>
          </cell>
          <cell r="X168">
            <v>179.27</v>
          </cell>
          <cell r="Y168">
            <v>179.27</v>
          </cell>
          <cell r="Z168">
            <v>179.27</v>
          </cell>
          <cell r="AA168">
            <v>179.27</v>
          </cell>
          <cell r="AB168">
            <v>179.27</v>
          </cell>
          <cell r="AC168">
            <v>179.27</v>
          </cell>
          <cell r="AD168">
            <v>179.27</v>
          </cell>
          <cell r="AE168">
            <v>179.27</v>
          </cell>
          <cell r="AF168">
            <v>179.27</v>
          </cell>
          <cell r="AG168">
            <v>156.86125000000001</v>
          </cell>
          <cell r="AH168">
            <v>134.45250000000001</v>
          </cell>
          <cell r="AI168">
            <v>112.04375000000002</v>
          </cell>
          <cell r="AJ168">
            <v>89.635000000000019</v>
          </cell>
          <cell r="AK168">
            <v>67.226250000000022</v>
          </cell>
          <cell r="AL168">
            <v>44.817500000000024</v>
          </cell>
          <cell r="AM168">
            <v>22.408750000000023</v>
          </cell>
          <cell r="AN168">
            <v>0</v>
          </cell>
          <cell r="AO168">
            <v>0</v>
          </cell>
          <cell r="AP168">
            <v>0</v>
          </cell>
          <cell r="AQ168">
            <v>0</v>
          </cell>
          <cell r="AR168">
            <v>0</v>
          </cell>
          <cell r="AS168">
            <v>0</v>
          </cell>
        </row>
        <row r="169">
          <cell r="G169">
            <v>42.03331932799999</v>
          </cell>
          <cell r="H169">
            <v>42.807380121563988</v>
          </cell>
          <cell r="I169">
            <v>43.672554011501489</v>
          </cell>
          <cell r="J169">
            <v>44.617676326364048</v>
          </cell>
          <cell r="K169">
            <v>45.370071368401547</v>
          </cell>
          <cell r="L169">
            <v>45.370071368401547</v>
          </cell>
          <cell r="M169">
            <v>46.228513683264104</v>
          </cell>
          <cell r="N169">
            <v>46.831290445301605</v>
          </cell>
          <cell r="O169">
            <v>47.413904920164164</v>
          </cell>
          <cell r="P169">
            <v>47.944576202201667</v>
          </cell>
          <cell r="Q169">
            <v>47.944576202201667</v>
          </cell>
          <cell r="R169">
            <v>48.23305959018596</v>
          </cell>
          <cell r="S169">
            <v>48.435625423090663</v>
          </cell>
          <cell r="T169">
            <v>48.631415629010263</v>
          </cell>
          <cell r="U169">
            <v>54.338000000000001</v>
          </cell>
          <cell r="V169">
            <v>54.338000000000001</v>
          </cell>
          <cell r="W169">
            <v>54.338000000000001</v>
          </cell>
          <cell r="X169">
            <v>54.338000000000001</v>
          </cell>
          <cell r="Y169">
            <v>54.338000000000001</v>
          </cell>
          <cell r="Z169">
            <v>54.338000000000001</v>
          </cell>
          <cell r="AA169">
            <v>54.338000000000001</v>
          </cell>
          <cell r="AB169">
            <v>54.338000000000001</v>
          </cell>
          <cell r="AC169">
            <v>54.338000000000001</v>
          </cell>
          <cell r="AD169">
            <v>54.338000000000001</v>
          </cell>
          <cell r="AE169">
            <v>54.338000000000001</v>
          </cell>
          <cell r="AF169">
            <v>54.338000000000001</v>
          </cell>
          <cell r="AG169">
            <v>54.338000000000001</v>
          </cell>
          <cell r="AH169">
            <v>54.338000000000001</v>
          </cell>
          <cell r="AI169">
            <v>48.618210526315792</v>
          </cell>
          <cell r="AJ169">
            <v>42.898421052631583</v>
          </cell>
          <cell r="AK169">
            <v>37.178631578947375</v>
          </cell>
          <cell r="AL169">
            <v>31.458842105263166</v>
          </cell>
          <cell r="AM169">
            <v>25.739052631578957</v>
          </cell>
          <cell r="AN169">
            <v>20.019263157894748</v>
          </cell>
          <cell r="AO169">
            <v>14.299473684210538</v>
          </cell>
          <cell r="AP169">
            <v>8.5796842105263273</v>
          </cell>
          <cell r="AQ169">
            <v>2.8598947368421168</v>
          </cell>
          <cell r="AR169">
            <v>1.1546319456101628E-14</v>
          </cell>
          <cell r="AS169">
            <v>1.1546319456101628E-14</v>
          </cell>
        </row>
        <row r="170">
          <cell r="G170">
            <v>440.33625389031249</v>
          </cell>
          <cell r="H170">
            <v>444.47637347589938</v>
          </cell>
          <cell r="I170">
            <v>447.87359578513104</v>
          </cell>
          <cell r="J170">
            <v>450.83350040391309</v>
          </cell>
          <cell r="K170">
            <v>453.15625072582014</v>
          </cell>
          <cell r="L170">
            <v>453.15625072582014</v>
          </cell>
          <cell r="M170">
            <v>394.3</v>
          </cell>
          <cell r="N170">
            <v>394.3</v>
          </cell>
          <cell r="O170">
            <v>394.3</v>
          </cell>
          <cell r="P170">
            <v>394.3</v>
          </cell>
          <cell r="Q170">
            <v>394.3</v>
          </cell>
          <cell r="R170">
            <v>394.3</v>
          </cell>
          <cell r="S170">
            <v>394.3</v>
          </cell>
          <cell r="T170">
            <v>394.3</v>
          </cell>
          <cell r="U170">
            <v>394.3</v>
          </cell>
          <cell r="V170">
            <v>394.3</v>
          </cell>
          <cell r="W170">
            <v>374.58500000000004</v>
          </cell>
          <cell r="X170">
            <v>354.87000000000006</v>
          </cell>
          <cell r="Y170">
            <v>335.15500000000009</v>
          </cell>
          <cell r="Z170">
            <v>315.44000000000011</v>
          </cell>
          <cell r="AA170">
            <v>315.44000000000011</v>
          </cell>
          <cell r="AB170">
            <v>295.72500000000014</v>
          </cell>
          <cell r="AC170">
            <v>276.01000000000016</v>
          </cell>
          <cell r="AD170">
            <v>256.29500000000019</v>
          </cell>
          <cell r="AE170">
            <v>236.58000000000018</v>
          </cell>
          <cell r="AF170">
            <v>236.58000000000018</v>
          </cell>
          <cell r="AG170">
            <v>157.7200000000002</v>
          </cell>
          <cell r="AH170">
            <v>78.860000000000198</v>
          </cell>
          <cell r="AI170">
            <v>1.9895196601282805E-13</v>
          </cell>
          <cell r="AJ170">
            <v>1.9895196601282805E-13</v>
          </cell>
          <cell r="AK170">
            <v>1.9895196601282805E-13</v>
          </cell>
          <cell r="AL170">
            <v>1.9895196601282805E-13</v>
          </cell>
          <cell r="AM170">
            <v>1.9895196601282805E-13</v>
          </cell>
          <cell r="AN170">
            <v>1.9895196601282805E-13</v>
          </cell>
          <cell r="AO170">
            <v>1.9895196601282805E-13</v>
          </cell>
          <cell r="AP170">
            <v>1.9895196601282805E-13</v>
          </cell>
          <cell r="AQ170">
            <v>1.9895196601282805E-13</v>
          </cell>
          <cell r="AR170">
            <v>1.9895196601282805E-13</v>
          </cell>
          <cell r="AS170">
            <v>1.9895196601282805E-13</v>
          </cell>
        </row>
        <row r="171">
          <cell r="G171">
            <v>1</v>
          </cell>
          <cell r="H171">
            <v>1</v>
          </cell>
          <cell r="I171">
            <v>1</v>
          </cell>
          <cell r="J171">
            <v>1</v>
          </cell>
          <cell r="K171">
            <v>1</v>
          </cell>
          <cell r="L171">
            <v>1</v>
          </cell>
          <cell r="M171">
            <v>1</v>
          </cell>
          <cell r="N171">
            <v>1</v>
          </cell>
          <cell r="O171">
            <v>1</v>
          </cell>
          <cell r="P171">
            <v>1</v>
          </cell>
          <cell r="Q171">
            <v>1</v>
          </cell>
          <cell r="R171">
            <v>0.91500000000000004</v>
          </cell>
          <cell r="S171">
            <v>0.91500000000000004</v>
          </cell>
          <cell r="T171">
            <v>0.91500000000000004</v>
          </cell>
          <cell r="U171">
            <v>0.91500000000000004</v>
          </cell>
          <cell r="V171">
            <v>0.91500000000000004</v>
          </cell>
          <cell r="W171">
            <v>0.91500000000000004</v>
          </cell>
          <cell r="X171">
            <v>0.91500000000000004</v>
          </cell>
          <cell r="Y171">
            <v>0.91500000000000004</v>
          </cell>
          <cell r="Z171">
            <v>0.91500000000000004</v>
          </cell>
          <cell r="AA171">
            <v>0.91500000000000004</v>
          </cell>
          <cell r="AB171">
            <v>0.91500000000000004</v>
          </cell>
          <cell r="AC171">
            <v>0.91500000000000004</v>
          </cell>
          <cell r="AD171">
            <v>0.91500000000000004</v>
          </cell>
          <cell r="AE171">
            <v>0.91500000000000004</v>
          </cell>
          <cell r="AF171">
            <v>0.91500000000000004</v>
          </cell>
          <cell r="AG171">
            <v>0.73199999999999998</v>
          </cell>
          <cell r="AH171">
            <v>0.54899999999999993</v>
          </cell>
          <cell r="AI171">
            <v>0.36599999999999994</v>
          </cell>
          <cell r="AJ171">
            <v>0.18299999999999994</v>
          </cell>
          <cell r="AK171">
            <v>0</v>
          </cell>
          <cell r="AL171">
            <v>0</v>
          </cell>
          <cell r="AM171">
            <v>0</v>
          </cell>
          <cell r="AN171">
            <v>0</v>
          </cell>
          <cell r="AO171">
            <v>0</v>
          </cell>
          <cell r="AP171">
            <v>0</v>
          </cell>
          <cell r="AQ171">
            <v>0</v>
          </cell>
          <cell r="AR171">
            <v>0</v>
          </cell>
          <cell r="AS171">
            <v>0</v>
          </cell>
        </row>
        <row r="172">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0.8</v>
          </cell>
          <cell r="AI172">
            <v>0.60000000000000009</v>
          </cell>
          <cell r="AJ172">
            <v>0.40000000000000008</v>
          </cell>
          <cell r="AK172">
            <v>0.20000000000000007</v>
          </cell>
          <cell r="AL172">
            <v>0</v>
          </cell>
          <cell r="AM172">
            <v>0</v>
          </cell>
          <cell r="AN172">
            <v>0</v>
          </cell>
          <cell r="AO172">
            <v>0</v>
          </cell>
          <cell r="AP172">
            <v>0</v>
          </cell>
          <cell r="AQ172">
            <v>0</v>
          </cell>
          <cell r="AR172">
            <v>0</v>
          </cell>
          <cell r="AS172">
            <v>0</v>
          </cell>
        </row>
        <row r="175">
          <cell r="G175">
            <v>1080.2450000000001</v>
          </cell>
          <cell r="H175">
            <v>1080.2450000000001</v>
          </cell>
          <cell r="I175">
            <v>1080.2450000000001</v>
          </cell>
          <cell r="J175">
            <v>1080.2450000000001</v>
          </cell>
          <cell r="K175">
            <v>1080.2450000000001</v>
          </cell>
          <cell r="L175">
            <v>1080.2450000000001</v>
          </cell>
          <cell r="M175">
            <v>1080.2450000000001</v>
          </cell>
          <cell r="N175">
            <v>1080.2450000000001</v>
          </cell>
          <cell r="O175">
            <v>1080.2450000000001</v>
          </cell>
          <cell r="P175">
            <v>1080.2450000000001</v>
          </cell>
          <cell r="Q175">
            <v>1080.2450000000001</v>
          </cell>
          <cell r="R175">
            <v>1080.2450000000001</v>
          </cell>
          <cell r="S175">
            <v>1080.2450000000001</v>
          </cell>
          <cell r="T175">
            <v>1080.2450000000001</v>
          </cell>
          <cell r="U175">
            <v>1080.2450000000001</v>
          </cell>
          <cell r="V175">
            <v>1080.2450000000001</v>
          </cell>
          <cell r="W175">
            <v>1080.2450000000001</v>
          </cell>
          <cell r="X175">
            <v>1080.2450000000001</v>
          </cell>
          <cell r="Y175">
            <v>1080.2450000000001</v>
          </cell>
          <cell r="Z175">
            <v>1080.2450000000001</v>
          </cell>
          <cell r="AA175">
            <v>1080.2450000000001</v>
          </cell>
          <cell r="AB175">
            <v>1080.2450000000001</v>
          </cell>
          <cell r="AC175">
            <v>1080.2450000000001</v>
          </cell>
          <cell r="AD175">
            <v>1080.2450000000001</v>
          </cell>
          <cell r="AE175">
            <v>1080.2450000000001</v>
          </cell>
          <cell r="AF175">
            <v>1080.2450000000001</v>
          </cell>
          <cell r="AG175">
            <v>1080.2450000000001</v>
          </cell>
          <cell r="AH175">
            <v>1029.7170000000001</v>
          </cell>
          <cell r="AI175">
            <v>928.3850000000001</v>
          </cell>
          <cell r="AJ175">
            <v>826.68400000000008</v>
          </cell>
          <cell r="AK175">
            <v>724.61900000000014</v>
          </cell>
          <cell r="AL175">
            <v>622.19200000000012</v>
          </cell>
          <cell r="AM175">
            <v>519.40100000000018</v>
          </cell>
          <cell r="AN175">
            <v>416.2440000000002</v>
          </cell>
          <cell r="AO175">
            <v>312.72300000000018</v>
          </cell>
          <cell r="AP175">
            <v>208.83800000000019</v>
          </cell>
          <cell r="AQ175">
            <v>104.59000000000019</v>
          </cell>
          <cell r="AR175">
            <v>9.0000000001886349E-3</v>
          </cell>
          <cell r="AS175">
            <v>9.0000000001886349E-3</v>
          </cell>
        </row>
        <row r="176">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0.02</v>
          </cell>
          <cell r="AI176">
            <v>4.8500000000000001E-2</v>
          </cell>
          <cell r="AJ176">
            <v>5.9499999999999997E-2</v>
          </cell>
          <cell r="AK176">
            <v>7.0500000000000007E-2</v>
          </cell>
          <cell r="AL176">
            <v>3.9399999999999998E-2</v>
          </cell>
          <cell r="AM176">
            <v>8.6999999999999994E-2</v>
          </cell>
          <cell r="AN176">
            <v>0.15110000000000001</v>
          </cell>
          <cell r="AO176">
            <v>0.11449999999999999</v>
          </cell>
          <cell r="AP176">
            <v>0.1255</v>
          </cell>
          <cell r="AQ176">
            <v>0.13650000000000001</v>
          </cell>
          <cell r="AR176">
            <v>7.2400000000000006E-2</v>
          </cell>
          <cell r="AS176">
            <v>7.51E-2</v>
          </cell>
        </row>
        <row r="177">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49.866</v>
          </cell>
          <cell r="AI177">
            <v>99.731999999999999</v>
          </cell>
          <cell r="AJ177">
            <v>99.731999999999999</v>
          </cell>
          <cell r="AK177">
            <v>99.731999999999999</v>
          </cell>
          <cell r="AL177">
            <v>99.731999999999999</v>
          </cell>
          <cell r="AM177">
            <v>99.731999999999999</v>
          </cell>
          <cell r="AN177">
            <v>99.731999999999999</v>
          </cell>
          <cell r="AO177">
            <v>99.731999999999999</v>
          </cell>
          <cell r="AP177">
            <v>99.731999999999999</v>
          </cell>
          <cell r="AQ177">
            <v>99.731999999999999</v>
          </cell>
          <cell r="AR177">
            <v>99.731999999999999</v>
          </cell>
          <cell r="AS177">
            <v>0</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0.66200000000000003</v>
          </cell>
          <cell r="AI178">
            <v>1.6</v>
          </cell>
          <cell r="AJ178">
            <v>1.9690000000000001</v>
          </cell>
          <cell r="AK178">
            <v>2.3330000000000002</v>
          </cell>
          <cell r="AL178">
            <v>2.6949999999999998</v>
          </cell>
          <cell r="AM178">
            <v>3.0590000000000002</v>
          </cell>
          <cell r="AN178">
            <v>3.4249999999999998</v>
          </cell>
          <cell r="AO178">
            <v>3.7890000000000001</v>
          </cell>
          <cell r="AP178">
            <v>4.1529999999999996</v>
          </cell>
          <cell r="AQ178">
            <v>4.516</v>
          </cell>
          <cell r="AR178">
            <v>4.8490000000000002</v>
          </cell>
          <cell r="AS178">
            <v>0</v>
          </cell>
        </row>
        <row r="179">
          <cell r="G179">
            <v>11.095000000000001</v>
          </cell>
          <cell r="H179">
            <v>9.734</v>
          </cell>
          <cell r="I179">
            <v>9.7360000000000007</v>
          </cell>
          <cell r="J179">
            <v>9.9760000000000009</v>
          </cell>
          <cell r="K179">
            <v>10.087999999999999</v>
          </cell>
          <cell r="L179">
            <v>10.087999999999999</v>
          </cell>
          <cell r="M179">
            <v>10.382</v>
          </cell>
          <cell r="N179">
            <v>10.704000000000001</v>
          </cell>
          <cell r="O179">
            <v>10.747</v>
          </cell>
          <cell r="P179">
            <v>10.954000000000001</v>
          </cell>
          <cell r="Q179">
            <v>10.954000000000001</v>
          </cell>
          <cell r="R179">
            <v>11.819000000000001</v>
          </cell>
          <cell r="S179">
            <v>12</v>
          </cell>
          <cell r="T179">
            <v>12</v>
          </cell>
          <cell r="U179">
            <v>12</v>
          </cell>
          <cell r="V179">
            <v>12</v>
          </cell>
          <cell r="W179">
            <v>12</v>
          </cell>
          <cell r="X179">
            <v>12</v>
          </cell>
          <cell r="Y179">
            <v>12</v>
          </cell>
          <cell r="Z179">
            <v>12</v>
          </cell>
          <cell r="AA179">
            <v>12</v>
          </cell>
          <cell r="AB179">
            <v>12</v>
          </cell>
          <cell r="AC179">
            <v>12</v>
          </cell>
          <cell r="AD179">
            <v>12</v>
          </cell>
          <cell r="AE179">
            <v>12</v>
          </cell>
          <cell r="AF179">
            <v>12</v>
          </cell>
          <cell r="AG179">
            <v>12</v>
          </cell>
          <cell r="AH179">
            <v>12</v>
          </cell>
          <cell r="AI179">
            <v>12</v>
          </cell>
          <cell r="AJ179">
            <v>12</v>
          </cell>
          <cell r="AK179">
            <v>12</v>
          </cell>
          <cell r="AL179">
            <v>12</v>
          </cell>
          <cell r="AM179">
            <v>12</v>
          </cell>
          <cell r="AN179">
            <v>12</v>
          </cell>
          <cell r="AO179">
            <v>12</v>
          </cell>
          <cell r="AP179">
            <v>12</v>
          </cell>
          <cell r="AQ179">
            <v>12</v>
          </cell>
          <cell r="AR179">
            <v>12</v>
          </cell>
          <cell r="AS179">
            <v>12</v>
          </cell>
        </row>
        <row r="181">
          <cell r="S181">
            <v>126</v>
          </cell>
          <cell r="T181">
            <v>126</v>
          </cell>
          <cell r="U181">
            <v>129.46</v>
          </cell>
          <cell r="V181">
            <v>129.46</v>
          </cell>
          <cell r="W181">
            <v>129.46</v>
          </cell>
          <cell r="X181">
            <v>131.14400000000001</v>
          </cell>
          <cell r="Y181">
            <v>110</v>
          </cell>
          <cell r="Z181">
            <v>110</v>
          </cell>
          <cell r="AA181">
            <v>110</v>
          </cell>
          <cell r="AB181">
            <v>110</v>
          </cell>
          <cell r="AC181">
            <v>110</v>
          </cell>
          <cell r="AD181">
            <v>100</v>
          </cell>
          <cell r="AE181">
            <v>100</v>
          </cell>
          <cell r="AF181">
            <v>100</v>
          </cell>
          <cell r="AG181">
            <v>100</v>
          </cell>
          <cell r="AH181">
            <v>89</v>
          </cell>
          <cell r="AI181">
            <v>78</v>
          </cell>
          <cell r="AJ181">
            <v>67</v>
          </cell>
          <cell r="AK181">
            <v>56</v>
          </cell>
          <cell r="AL181">
            <v>56</v>
          </cell>
          <cell r="AM181">
            <v>56</v>
          </cell>
          <cell r="AN181">
            <v>56</v>
          </cell>
          <cell r="AO181">
            <v>44.8</v>
          </cell>
          <cell r="AP181">
            <v>33.599999999999994</v>
          </cell>
          <cell r="AQ181">
            <v>22.399999999999991</v>
          </cell>
          <cell r="AR181">
            <v>11.19999999999999</v>
          </cell>
          <cell r="AS181">
            <v>-1.0658141036401503E-14</v>
          </cell>
        </row>
        <row r="182">
          <cell r="U182">
            <v>0</v>
          </cell>
          <cell r="V182">
            <v>0</v>
          </cell>
          <cell r="W182">
            <v>0</v>
          </cell>
          <cell r="X182">
            <v>0</v>
          </cell>
          <cell r="Y182">
            <v>11.144000000000005</v>
          </cell>
          <cell r="Z182">
            <v>0</v>
          </cell>
          <cell r="AA182">
            <v>11.144000000000005</v>
          </cell>
          <cell r="AC182">
            <v>0</v>
          </cell>
          <cell r="AD182">
            <v>1</v>
          </cell>
          <cell r="AE182">
            <v>0</v>
          </cell>
          <cell r="AF182">
            <v>1</v>
          </cell>
          <cell r="AG182">
            <v>0</v>
          </cell>
          <cell r="AH182">
            <v>2</v>
          </cell>
          <cell r="AI182">
            <v>2</v>
          </cell>
          <cell r="AJ182">
            <v>2</v>
          </cell>
          <cell r="AK182">
            <v>2</v>
          </cell>
          <cell r="AL182">
            <v>0</v>
          </cell>
          <cell r="AM182">
            <v>0</v>
          </cell>
          <cell r="AN182">
            <v>0</v>
          </cell>
          <cell r="AO182">
            <v>11.200000000000001</v>
          </cell>
          <cell r="AP182">
            <v>11.200000000000001</v>
          </cell>
          <cell r="AQ182">
            <v>11.200000000000001</v>
          </cell>
          <cell r="AR182">
            <v>11.200000000000001</v>
          </cell>
          <cell r="AS182">
            <v>11.200000000000001</v>
          </cell>
        </row>
        <row r="183">
          <cell r="U183">
            <v>0</v>
          </cell>
          <cell r="V183">
            <v>0</v>
          </cell>
          <cell r="W183">
            <v>0</v>
          </cell>
          <cell r="X183">
            <v>0</v>
          </cell>
          <cell r="Y183">
            <v>10</v>
          </cell>
          <cell r="Z183">
            <v>0</v>
          </cell>
          <cell r="AA183">
            <v>10</v>
          </cell>
          <cell r="AB183">
            <v>0</v>
          </cell>
          <cell r="AC183">
            <v>0</v>
          </cell>
          <cell r="AD183">
            <v>9</v>
          </cell>
          <cell r="AE183">
            <v>0</v>
          </cell>
          <cell r="AF183">
            <v>9</v>
          </cell>
          <cell r="AG183">
            <v>0</v>
          </cell>
          <cell r="AH183">
            <v>9</v>
          </cell>
          <cell r="AI183">
            <v>9</v>
          </cell>
          <cell r="AJ183">
            <v>9</v>
          </cell>
          <cell r="AK183">
            <v>9</v>
          </cell>
          <cell r="AL183">
            <v>0</v>
          </cell>
          <cell r="AM183">
            <v>0</v>
          </cell>
          <cell r="AN183">
            <v>0</v>
          </cell>
          <cell r="AO183">
            <v>0</v>
          </cell>
          <cell r="AP183">
            <v>0</v>
          </cell>
          <cell r="AQ183">
            <v>0</v>
          </cell>
          <cell r="AR183">
            <v>0</v>
          </cell>
          <cell r="AS183">
            <v>0</v>
          </cell>
        </row>
        <row r="185">
          <cell r="V185">
            <v>5418617.96</v>
          </cell>
          <cell r="W185">
            <v>4776268</v>
          </cell>
          <cell r="X185">
            <v>4776268</v>
          </cell>
          <cell r="Y185">
            <v>4776268</v>
          </cell>
          <cell r="Z185">
            <v>4776268</v>
          </cell>
          <cell r="AA185">
            <v>4776268</v>
          </cell>
          <cell r="AB185">
            <v>4776268</v>
          </cell>
          <cell r="AC185">
            <v>4776268</v>
          </cell>
          <cell r="AD185">
            <v>4776268</v>
          </cell>
          <cell r="AE185">
            <v>4776268</v>
          </cell>
          <cell r="AF185">
            <v>4776268</v>
          </cell>
          <cell r="AG185">
            <v>3821014.4</v>
          </cell>
          <cell r="AH185">
            <v>2865760.8</v>
          </cell>
          <cell r="AI185">
            <v>1910507.1999999997</v>
          </cell>
          <cell r="AJ185">
            <v>955253.59999999974</v>
          </cell>
          <cell r="AK185">
            <v>0</v>
          </cell>
          <cell r="AL185">
            <v>0</v>
          </cell>
          <cell r="AM185">
            <v>0</v>
          </cell>
          <cell r="AN185">
            <v>0</v>
          </cell>
          <cell r="AO185">
            <v>0</v>
          </cell>
          <cell r="AP185">
            <v>0</v>
          </cell>
          <cell r="AQ185">
            <v>0</v>
          </cell>
          <cell r="AR185">
            <v>0</v>
          </cell>
          <cell r="AS185">
            <v>0</v>
          </cell>
        </row>
        <row r="186">
          <cell r="V186">
            <v>0</v>
          </cell>
          <cell r="W186">
            <v>642349.96</v>
          </cell>
          <cell r="X186">
            <v>0</v>
          </cell>
          <cell r="Y186">
            <v>0</v>
          </cell>
          <cell r="Z186">
            <v>0</v>
          </cell>
          <cell r="AA186">
            <v>0</v>
          </cell>
          <cell r="AB186">
            <v>0</v>
          </cell>
          <cell r="AC186">
            <v>0</v>
          </cell>
          <cell r="AD186">
            <v>0</v>
          </cell>
          <cell r="AE186">
            <v>0</v>
          </cell>
          <cell r="AF186">
            <v>0</v>
          </cell>
          <cell r="AG186">
            <v>955253.6</v>
          </cell>
          <cell r="AH186">
            <v>955253.6</v>
          </cell>
          <cell r="AI186">
            <v>955253.6</v>
          </cell>
          <cell r="AJ186">
            <v>955253.6</v>
          </cell>
          <cell r="AK186">
            <v>955253.6</v>
          </cell>
          <cell r="AL186">
            <v>0</v>
          </cell>
          <cell r="AM186">
            <v>0</v>
          </cell>
          <cell r="AN186">
            <v>0</v>
          </cell>
          <cell r="AO186">
            <v>0</v>
          </cell>
          <cell r="AP186">
            <v>0</v>
          </cell>
          <cell r="AQ186">
            <v>0</v>
          </cell>
          <cell r="AR186">
            <v>0</v>
          </cell>
          <cell r="AS186">
            <v>0</v>
          </cell>
        </row>
        <row r="187">
          <cell r="W187">
            <v>47762.68</v>
          </cell>
          <cell r="X187">
            <v>47762.68</v>
          </cell>
          <cell r="Y187">
            <v>47762.68</v>
          </cell>
          <cell r="Z187">
            <v>47762.68</v>
          </cell>
          <cell r="AA187">
            <v>191050.72</v>
          </cell>
          <cell r="AB187">
            <v>47762.68</v>
          </cell>
          <cell r="AC187">
            <v>47762.68</v>
          </cell>
          <cell r="AD187">
            <v>47762.68</v>
          </cell>
          <cell r="AE187">
            <v>47762.68</v>
          </cell>
          <cell r="AF187">
            <v>191050.72</v>
          </cell>
          <cell r="AG187">
            <v>171945.64800000002</v>
          </cell>
          <cell r="AH187">
            <v>133735.50399999999</v>
          </cell>
          <cell r="AI187">
            <v>95525.36</v>
          </cell>
          <cell r="AJ187">
            <v>57315.215999999986</v>
          </cell>
          <cell r="AK187">
            <v>19105.071999999996</v>
          </cell>
          <cell r="AL187">
            <v>0</v>
          </cell>
          <cell r="AM187">
            <v>0</v>
          </cell>
          <cell r="AN187">
            <v>0</v>
          </cell>
          <cell r="AO187">
            <v>0</v>
          </cell>
          <cell r="AP187">
            <v>0</v>
          </cell>
          <cell r="AQ187">
            <v>0</v>
          </cell>
          <cell r="AR187">
            <v>0</v>
          </cell>
          <cell r="AS187">
            <v>0</v>
          </cell>
        </row>
        <row r="188">
          <cell r="V188">
            <v>1.4510000000000001</v>
          </cell>
          <cell r="W188">
            <v>1.476</v>
          </cell>
          <cell r="X188">
            <v>1.4930000000000001</v>
          </cell>
          <cell r="Y188">
            <v>1.47</v>
          </cell>
          <cell r="Z188">
            <v>1.36</v>
          </cell>
          <cell r="AA188">
            <v>1.45</v>
          </cell>
          <cell r="AB188">
            <v>1.3779999999999999</v>
          </cell>
          <cell r="AC188">
            <v>1.38</v>
          </cell>
          <cell r="AD188">
            <v>1.381</v>
          </cell>
          <cell r="AE188">
            <v>1.3819999999999999</v>
          </cell>
          <cell r="AF188">
            <v>1.502</v>
          </cell>
          <cell r="AG188">
            <v>1.6279999999999999</v>
          </cell>
          <cell r="AH188">
            <v>1.6240000000000001</v>
          </cell>
          <cell r="AI188">
            <v>1.6140000000000001</v>
          </cell>
          <cell r="AJ188">
            <v>1.6040000000000001</v>
          </cell>
          <cell r="AK188">
            <v>1.593</v>
          </cell>
          <cell r="AL188">
            <v>1.583</v>
          </cell>
          <cell r="AM188">
            <v>1.583</v>
          </cell>
          <cell r="AN188">
            <v>1.583</v>
          </cell>
          <cell r="AO188">
            <v>1.583</v>
          </cell>
          <cell r="AP188">
            <v>1.583</v>
          </cell>
          <cell r="AQ188">
            <v>1.583</v>
          </cell>
          <cell r="AR188">
            <v>1.583</v>
          </cell>
          <cell r="AS188">
            <v>1.583</v>
          </cell>
        </row>
      </sheetData>
      <sheetData sheetId="12" refreshError="1">
        <row r="249">
          <cell r="G249" t="str">
            <v>Table 9. Georgia:  External Debt Service Payments Capacity, 1998-2007</v>
          </cell>
        </row>
        <row r="250">
          <cell r="G250" t="str">
            <v>(In millions of US dollars)</v>
          </cell>
        </row>
        <row r="253">
          <cell r="G253">
            <v>36793.955718171295</v>
          </cell>
          <cell r="H253" t="str">
            <v/>
          </cell>
          <cell r="I253" t="str">
            <v/>
          </cell>
          <cell r="J253" t="str">
            <v/>
          </cell>
          <cell r="K253" t="str">
            <v/>
          </cell>
          <cell r="L253" t="str">
            <v>Q1</v>
          </cell>
          <cell r="M253" t="str">
            <v>Q2</v>
          </cell>
          <cell r="N253" t="str">
            <v>Q3</v>
          </cell>
          <cell r="O253" t="str">
            <v>Q4</v>
          </cell>
          <cell r="P253" t="str">
            <v/>
          </cell>
          <cell r="Q253" t="str">
            <v>Q1</v>
          </cell>
          <cell r="R253" t="str">
            <v>Q2</v>
          </cell>
          <cell r="S253" t="str">
            <v>Q3</v>
          </cell>
          <cell r="T253" t="str">
            <v>Q4</v>
          </cell>
          <cell r="U253" t="str">
            <v/>
          </cell>
          <cell r="V253" t="str">
            <v>Q1</v>
          </cell>
          <cell r="W253" t="str">
            <v>Q2</v>
          </cell>
          <cell r="X253" t="str">
            <v>Q3</v>
          </cell>
          <cell r="Y253" t="str">
            <v>Q4</v>
          </cell>
          <cell r="Z253" t="str">
            <v>Est.</v>
          </cell>
          <cell r="AA253" t="str">
            <v>Q1</v>
          </cell>
          <cell r="AB253" t="str">
            <v>Q2</v>
          </cell>
          <cell r="AC253" t="str">
            <v>Q3</v>
          </cell>
          <cell r="AD253" t="str">
            <v>Q4</v>
          </cell>
          <cell r="AE253" t="str">
            <v>Prel Est.</v>
          </cell>
          <cell r="AF253" t="str">
            <v>Q1</v>
          </cell>
          <cell r="AG253" t="str">
            <v>Q2</v>
          </cell>
          <cell r="AH253" t="str">
            <v>Q3</v>
          </cell>
          <cell r="AI253" t="str">
            <v>Q4</v>
          </cell>
          <cell r="AJ253" t="str">
            <v>Proj</v>
          </cell>
          <cell r="AK253" t="str">
            <v>Proj</v>
          </cell>
          <cell r="AL253" t="str">
            <v>Proj</v>
          </cell>
          <cell r="AM253" t="str">
            <v>Proj</v>
          </cell>
          <cell r="AN253" t="str">
            <v>Proj</v>
          </cell>
          <cell r="AO253" t="str">
            <v>Proj</v>
          </cell>
          <cell r="AP253" t="str">
            <v>Proj</v>
          </cell>
          <cell r="AQ253" t="str">
            <v>Proj</v>
          </cell>
        </row>
        <row r="254">
          <cell r="G254">
            <v>36793.955718171295</v>
          </cell>
          <cell r="H254" t="str">
            <v>Interest</v>
          </cell>
          <cell r="I254" t="str">
            <v>Grace</v>
          </cell>
          <cell r="J254" t="str">
            <v>Maturity</v>
          </cell>
          <cell r="K254">
            <v>1994</v>
          </cell>
          <cell r="L254">
            <v>1995</v>
          </cell>
          <cell r="M254">
            <v>1995</v>
          </cell>
          <cell r="N254">
            <v>1995</v>
          </cell>
          <cell r="O254">
            <v>1995</v>
          </cell>
          <cell r="P254">
            <v>1995</v>
          </cell>
          <cell r="Q254">
            <v>1996</v>
          </cell>
          <cell r="R254">
            <v>1996</v>
          </cell>
          <cell r="S254">
            <v>1996</v>
          </cell>
          <cell r="T254">
            <v>1996</v>
          </cell>
          <cell r="U254">
            <v>1996</v>
          </cell>
          <cell r="V254">
            <v>1997</v>
          </cell>
          <cell r="W254">
            <v>1997</v>
          </cell>
          <cell r="X254">
            <v>1997</v>
          </cell>
          <cell r="Y254">
            <v>1997</v>
          </cell>
          <cell r="Z254">
            <v>1997</v>
          </cell>
          <cell r="AA254">
            <v>1998</v>
          </cell>
          <cell r="AB254">
            <v>1998</v>
          </cell>
          <cell r="AC254">
            <v>1998</v>
          </cell>
          <cell r="AD254">
            <v>1998</v>
          </cell>
          <cell r="AE254">
            <v>1998</v>
          </cell>
          <cell r="AF254">
            <v>1999</v>
          </cell>
          <cell r="AG254">
            <v>1999</v>
          </cell>
          <cell r="AH254">
            <v>1999</v>
          </cell>
          <cell r="AI254">
            <v>1999</v>
          </cell>
          <cell r="AJ254">
            <v>1999</v>
          </cell>
          <cell r="AK254">
            <v>2000</v>
          </cell>
          <cell r="AL254">
            <v>2001</v>
          </cell>
          <cell r="AM254">
            <v>2002</v>
          </cell>
          <cell r="AN254">
            <v>2003</v>
          </cell>
          <cell r="AO254">
            <v>2004</v>
          </cell>
          <cell r="AP254">
            <v>2005</v>
          </cell>
          <cell r="AQ254">
            <v>2006</v>
          </cell>
        </row>
        <row r="257">
          <cell r="G257" t="str">
            <v>I.   Non Interest Current Account</v>
          </cell>
          <cell r="K257" t="str">
            <v>...</v>
          </cell>
          <cell r="L257" t="str">
            <v>...</v>
          </cell>
          <cell r="M257" t="str">
            <v>...</v>
          </cell>
          <cell r="N257" t="str">
            <v>...</v>
          </cell>
          <cell r="O257" t="str">
            <v>...</v>
          </cell>
          <cell r="P257">
            <v>-323.71100000000001</v>
          </cell>
          <cell r="Q257">
            <v>-84.564750000000004</v>
          </cell>
          <cell r="R257">
            <v>-95.139875000000032</v>
          </cell>
          <cell r="S257">
            <v>-68.158249999999995</v>
          </cell>
          <cell r="T257">
            <v>-105.23575000000002</v>
          </cell>
          <cell r="U257">
            <v>-353.09862500000008</v>
          </cell>
          <cell r="V257">
            <v>-95.51400000000001</v>
          </cell>
          <cell r="W257">
            <v>-136.76000000000002</v>
          </cell>
          <cell r="X257">
            <v>-169.85600000000002</v>
          </cell>
          <cell r="Y257">
            <v>-126.744</v>
          </cell>
          <cell r="Z257">
            <v>-528.87400000000002</v>
          </cell>
          <cell r="AE257">
            <v>-557.00302256198347</v>
          </cell>
          <cell r="AJ257">
            <v>-352.05113668267842</v>
          </cell>
          <cell r="AK257">
            <v>-331.76988531289498</v>
          </cell>
          <cell r="AL257">
            <v>-302.36248209386827</v>
          </cell>
          <cell r="AM257">
            <v>-288.7795944958566</v>
          </cell>
          <cell r="AN257">
            <v>-271.69297103889107</v>
          </cell>
          <cell r="AO257">
            <v>-200.28660558656713</v>
          </cell>
          <cell r="AP257">
            <v>-164.8322221859072</v>
          </cell>
          <cell r="AQ257">
            <v>-135.7818430895021</v>
          </cell>
        </row>
        <row r="258">
          <cell r="G258" t="str">
            <v xml:space="preserve">            a.  Exports</v>
          </cell>
          <cell r="K258" t="str">
            <v>...</v>
          </cell>
          <cell r="L258" t="str">
            <v>...</v>
          </cell>
          <cell r="M258" t="str">
            <v>...</v>
          </cell>
          <cell r="N258" t="str">
            <v>...</v>
          </cell>
          <cell r="O258" t="str">
            <v>...</v>
          </cell>
          <cell r="P258">
            <v>362.63</v>
          </cell>
          <cell r="Q258">
            <v>108.259</v>
          </cell>
          <cell r="R258">
            <v>67.8</v>
          </cell>
          <cell r="S258">
            <v>99.293000000000006</v>
          </cell>
          <cell r="T258">
            <v>141.601</v>
          </cell>
          <cell r="U258">
            <v>416.95299999999997</v>
          </cell>
          <cell r="V258">
            <v>107.136</v>
          </cell>
          <cell r="W258">
            <v>124.14</v>
          </cell>
          <cell r="X258">
            <v>113.84400000000001</v>
          </cell>
          <cell r="Y258">
            <v>148.35599999999999</v>
          </cell>
          <cell r="Z258">
            <v>493.476</v>
          </cell>
          <cell r="AE258">
            <v>478.25150743801657</v>
          </cell>
          <cell r="AJ258">
            <v>477.00609390129046</v>
          </cell>
          <cell r="AK258">
            <v>517.95496823590304</v>
          </cell>
          <cell r="AL258">
            <v>582.84177688165585</v>
          </cell>
          <cell r="AM258">
            <v>648.98441024751685</v>
          </cell>
          <cell r="AN258">
            <v>724.38731293653484</v>
          </cell>
          <cell r="AO258">
            <v>809.06818981881577</v>
          </cell>
          <cell r="AP258">
            <v>903.97836103008137</v>
          </cell>
          <cell r="AQ258">
            <v>1005.1353475860697</v>
          </cell>
        </row>
        <row r="259">
          <cell r="G259" t="str">
            <v xml:space="preserve">            b.  Imports</v>
          </cell>
          <cell r="K259" t="str">
            <v>...</v>
          </cell>
          <cell r="L259" t="str">
            <v>...</v>
          </cell>
          <cell r="M259" t="str">
            <v>...</v>
          </cell>
          <cell r="N259" t="str">
            <v>...</v>
          </cell>
          <cell r="O259" t="str">
            <v>...</v>
          </cell>
          <cell r="P259">
            <v>-700.05799999999999</v>
          </cell>
          <cell r="Q259">
            <v>-184.464</v>
          </cell>
          <cell r="R259">
            <v>-162.73600000000002</v>
          </cell>
          <cell r="S259">
            <v>-176.512</v>
          </cell>
          <cell r="T259">
            <v>-244.16000000000003</v>
          </cell>
          <cell r="U259">
            <v>-767.87200000000007</v>
          </cell>
          <cell r="V259">
            <v>-210.3</v>
          </cell>
          <cell r="W259">
            <v>-266</v>
          </cell>
          <cell r="X259">
            <v>-292.10000000000002</v>
          </cell>
          <cell r="Y259">
            <v>-284</v>
          </cell>
          <cell r="Z259">
            <v>-1052.4000000000001</v>
          </cell>
          <cell r="AE259">
            <v>-1163.7</v>
          </cell>
          <cell r="AJ259">
            <v>-1013</v>
          </cell>
          <cell r="AK259">
            <v>-1055.8045707234405</v>
          </cell>
          <cell r="AL259">
            <v>-1105.7840696874728</v>
          </cell>
          <cell r="AM259">
            <v>-1163.717656923704</v>
          </cell>
          <cell r="AN259">
            <v>-1223.5131931765311</v>
          </cell>
          <cell r="AO259">
            <v>-1278.5518377924141</v>
          </cell>
          <cell r="AP259">
            <v>-1357.1070178255586</v>
          </cell>
          <cell r="AQ259">
            <v>-1449.6756631870128</v>
          </cell>
        </row>
        <row r="260">
          <cell r="G260" t="str">
            <v xml:space="preserve">            c.   Services credit (incl. interest earnings)</v>
          </cell>
          <cell r="K260" t="str">
            <v>...</v>
          </cell>
          <cell r="L260" t="str">
            <v>...</v>
          </cell>
          <cell r="M260" t="str">
            <v>...</v>
          </cell>
          <cell r="N260" t="str">
            <v>...</v>
          </cell>
          <cell r="O260" t="str">
            <v>...</v>
          </cell>
          <cell r="P260">
            <v>122.80000000000001</v>
          </cell>
          <cell r="Q260">
            <v>22.143750000000001</v>
          </cell>
          <cell r="R260">
            <v>21.806124999999998</v>
          </cell>
          <cell r="S260">
            <v>28.233250000000002</v>
          </cell>
          <cell r="T260">
            <v>26.700749999999999</v>
          </cell>
          <cell r="U260">
            <v>98.883875000000003</v>
          </cell>
          <cell r="V260">
            <v>79.3</v>
          </cell>
          <cell r="W260">
            <v>85.3</v>
          </cell>
          <cell r="X260">
            <v>94</v>
          </cell>
          <cell r="Y260">
            <v>95.9</v>
          </cell>
          <cell r="Z260">
            <v>354.5</v>
          </cell>
          <cell r="AE260">
            <v>435.40000000000003</v>
          </cell>
          <cell r="AJ260">
            <v>467.98200013938322</v>
          </cell>
          <cell r="AK260">
            <v>511.34843349831368</v>
          </cell>
          <cell r="AL260">
            <v>547.99251552227634</v>
          </cell>
          <cell r="AM260">
            <v>578.47977077309815</v>
          </cell>
          <cell r="AN260">
            <v>607.6319190343213</v>
          </cell>
          <cell r="AO260">
            <v>678.1902954262215</v>
          </cell>
          <cell r="AP260">
            <v>732.34091686913621</v>
          </cell>
          <cell r="AQ260">
            <v>791.90007456219746</v>
          </cell>
        </row>
        <row r="261">
          <cell r="G261" t="str">
            <v xml:space="preserve">            d.   Services debit (excl. interest payments)</v>
          </cell>
          <cell r="K261" t="str">
            <v>...</v>
          </cell>
          <cell r="L261" t="str">
            <v>...</v>
          </cell>
          <cell r="M261" t="str">
            <v>...</v>
          </cell>
          <cell r="N261" t="str">
            <v>...</v>
          </cell>
          <cell r="O261" t="str">
            <v>...</v>
          </cell>
          <cell r="P261">
            <v>-109.08300000000001</v>
          </cell>
          <cell r="Q261">
            <v>-30.503499999999999</v>
          </cell>
          <cell r="R261">
            <v>-22.01</v>
          </cell>
          <cell r="S261">
            <v>-19.172499999999999</v>
          </cell>
          <cell r="T261">
            <v>-29.377499999999998</v>
          </cell>
          <cell r="U261">
            <v>-101.06349999999999</v>
          </cell>
          <cell r="V261">
            <v>-71.649999999999991</v>
          </cell>
          <cell r="W261">
            <v>-80.2</v>
          </cell>
          <cell r="X261">
            <v>-85.6</v>
          </cell>
          <cell r="Y261">
            <v>-87</v>
          </cell>
          <cell r="Z261">
            <v>-324.45</v>
          </cell>
          <cell r="AE261">
            <v>-306.95452999999998</v>
          </cell>
          <cell r="AJ261">
            <v>-284.03923072335209</v>
          </cell>
          <cell r="AK261">
            <v>-305.26871632367119</v>
          </cell>
          <cell r="AL261">
            <v>-327.41270481032768</v>
          </cell>
          <cell r="AM261">
            <v>-352.5261185927676</v>
          </cell>
          <cell r="AN261">
            <v>-380.19900983321611</v>
          </cell>
          <cell r="AO261">
            <v>-408.99325303919034</v>
          </cell>
          <cell r="AP261">
            <v>-444.04448225956617</v>
          </cell>
          <cell r="AQ261">
            <v>-483.14160205075643</v>
          </cell>
        </row>
        <row r="262">
          <cell r="K262" t="str">
            <v>...</v>
          </cell>
          <cell r="L262" t="str">
            <v>...</v>
          </cell>
          <cell r="M262" t="str">
            <v>...</v>
          </cell>
          <cell r="N262" t="str">
            <v>...</v>
          </cell>
          <cell r="O262" t="str">
            <v>...</v>
          </cell>
        </row>
        <row r="263">
          <cell r="G263" t="str">
            <v>II.   Transfers and Capital Account</v>
          </cell>
          <cell r="K263" t="str">
            <v>...</v>
          </cell>
          <cell r="L263" t="str">
            <v>...</v>
          </cell>
          <cell r="M263" t="str">
            <v>...</v>
          </cell>
          <cell r="N263" t="str">
            <v>...</v>
          </cell>
          <cell r="O263" t="str">
            <v>...</v>
          </cell>
          <cell r="P263">
            <v>436.21474467076922</v>
          </cell>
          <cell r="Q263">
            <v>83.766789914421537</v>
          </cell>
          <cell r="R263">
            <v>97.82619150533813</v>
          </cell>
          <cell r="S263">
            <v>64.00874351948346</v>
          </cell>
          <cell r="T263">
            <v>149.50473910236221</v>
          </cell>
          <cell r="U263">
            <v>395.10646404160536</v>
          </cell>
          <cell r="V263">
            <v>81.324944000000002</v>
          </cell>
          <cell r="W263">
            <v>136.03267199999999</v>
          </cell>
          <cell r="X263">
            <v>147.75595099999998</v>
          </cell>
          <cell r="Y263">
            <v>225.81160000000003</v>
          </cell>
          <cell r="Z263">
            <v>590.92516699999999</v>
          </cell>
          <cell r="AE263">
            <v>586.64153453999995</v>
          </cell>
          <cell r="AJ263">
            <v>407.76557199999996</v>
          </cell>
          <cell r="AK263">
            <v>424.25770687146496</v>
          </cell>
          <cell r="AL263">
            <v>523.30924669221395</v>
          </cell>
          <cell r="AM263">
            <v>514.66716343142991</v>
          </cell>
          <cell r="AN263">
            <v>474.25295868027803</v>
          </cell>
          <cell r="AO263">
            <v>449.89725498528645</v>
          </cell>
          <cell r="AP263">
            <v>455.71352911098705</v>
          </cell>
          <cell r="AQ263">
            <v>414.08037271298946</v>
          </cell>
        </row>
        <row r="264">
          <cell r="G264" t="str">
            <v xml:space="preserve">             a.  Private transfers</v>
          </cell>
          <cell r="K264" t="str">
            <v>...</v>
          </cell>
          <cell r="L264" t="str">
            <v>...</v>
          </cell>
          <cell r="M264" t="str">
            <v>...</v>
          </cell>
          <cell r="N264" t="str">
            <v>...</v>
          </cell>
          <cell r="O264" t="str">
            <v>...</v>
          </cell>
          <cell r="P264">
            <v>0</v>
          </cell>
          <cell r="Q264">
            <v>0</v>
          </cell>
          <cell r="R264">
            <v>0</v>
          </cell>
          <cell r="S264">
            <v>0</v>
          </cell>
          <cell r="T264">
            <v>0</v>
          </cell>
          <cell r="U264">
            <v>0</v>
          </cell>
          <cell r="V264">
            <v>25.4</v>
          </cell>
          <cell r="W264">
            <v>23.4</v>
          </cell>
          <cell r="X264">
            <v>27.6</v>
          </cell>
          <cell r="Y264">
            <v>26.8</v>
          </cell>
          <cell r="Z264">
            <v>103.2</v>
          </cell>
          <cell r="AE264">
            <v>137.30000000000001</v>
          </cell>
          <cell r="AJ264">
            <v>113.82169999999999</v>
          </cell>
          <cell r="AK264">
            <v>120.76482369999998</v>
          </cell>
          <cell r="AL264">
            <v>127.88994829829997</v>
          </cell>
          <cell r="AM264">
            <v>136.84224467918096</v>
          </cell>
          <cell r="AN264">
            <v>145.73699058332772</v>
          </cell>
          <cell r="AO264">
            <v>155.0641579806607</v>
          </cell>
          <cell r="AP264">
            <v>159.13319993344231</v>
          </cell>
          <cell r="AQ264">
            <v>169.15859152924918</v>
          </cell>
        </row>
        <row r="265">
          <cell r="G265" t="str">
            <v xml:space="preserve">             b.  Official transfers</v>
          </cell>
          <cell r="K265" t="str">
            <v>...</v>
          </cell>
          <cell r="L265" t="str">
            <v>...</v>
          </cell>
          <cell r="M265" t="str">
            <v>...</v>
          </cell>
          <cell r="N265" t="str">
            <v>...</v>
          </cell>
          <cell r="O265" t="str">
            <v>...</v>
          </cell>
          <cell r="P265">
            <v>189.2</v>
          </cell>
          <cell r="Q265">
            <v>34.116</v>
          </cell>
          <cell r="R265">
            <v>41.26</v>
          </cell>
          <cell r="S265">
            <v>19.5</v>
          </cell>
          <cell r="T265">
            <v>45.6</v>
          </cell>
          <cell r="U265">
            <v>140.476</v>
          </cell>
          <cell r="V265">
            <v>19</v>
          </cell>
          <cell r="W265">
            <v>26.4</v>
          </cell>
          <cell r="X265">
            <v>18.199999999999996</v>
          </cell>
          <cell r="Y265">
            <v>29.599999999999998</v>
          </cell>
          <cell r="Z265">
            <v>93.2</v>
          </cell>
          <cell r="AE265">
            <v>73.400000000000006</v>
          </cell>
          <cell r="AJ265">
            <v>68.36</v>
          </cell>
          <cell r="AK265">
            <v>13.69</v>
          </cell>
          <cell r="AL265">
            <v>35.155000000000001</v>
          </cell>
          <cell r="AM265">
            <v>9.0809999999999995</v>
          </cell>
          <cell r="AN265">
            <v>9.1709999999999994</v>
          </cell>
          <cell r="AO265">
            <v>9.2609999999999992</v>
          </cell>
          <cell r="AP265">
            <v>0</v>
          </cell>
          <cell r="AQ265">
            <v>0</v>
          </cell>
        </row>
        <row r="266">
          <cell r="G266" t="str">
            <v xml:space="preserve">             c.  Official disbursements</v>
          </cell>
          <cell r="K266" t="str">
            <v>...</v>
          </cell>
          <cell r="L266" t="str">
            <v>...</v>
          </cell>
          <cell r="M266" t="str">
            <v>...</v>
          </cell>
          <cell r="N266" t="str">
            <v>...</v>
          </cell>
          <cell r="O266" t="str">
            <v>...</v>
          </cell>
          <cell r="P266">
            <v>162.28397544000001</v>
          </cell>
          <cell r="Q266">
            <v>53.125155999999997</v>
          </cell>
          <cell r="R266">
            <v>38.414099871871997</v>
          </cell>
          <cell r="S266">
            <v>17.685101787200001</v>
          </cell>
          <cell r="T266">
            <v>83.578558000000001</v>
          </cell>
          <cell r="U266">
            <v>192.802915659072</v>
          </cell>
          <cell r="V266">
            <v>6.4169440000000009</v>
          </cell>
          <cell r="W266">
            <v>43.872672000000001</v>
          </cell>
          <cell r="X266">
            <v>21.235951000000004</v>
          </cell>
          <cell r="Y266">
            <v>108.2996</v>
          </cell>
          <cell r="Z266">
            <v>179.82516700000002</v>
          </cell>
          <cell r="AE266">
            <v>158.04153453999999</v>
          </cell>
          <cell r="AJ266">
            <v>131.252072</v>
          </cell>
          <cell r="AK266">
            <v>198.558479675</v>
          </cell>
          <cell r="AL266">
            <v>249.69479030000002</v>
          </cell>
          <cell r="AM266">
            <v>235.02196550000002</v>
          </cell>
          <cell r="AN266">
            <v>177.825623525</v>
          </cell>
          <cell r="AO266">
            <v>134.49207200000001</v>
          </cell>
          <cell r="AP266">
            <v>134.67307199999999</v>
          </cell>
          <cell r="AQ266">
            <v>118.573072</v>
          </cell>
        </row>
        <row r="267">
          <cell r="G267" t="str">
            <v xml:space="preserve">                      Multilateral</v>
          </cell>
          <cell r="K267" t="str">
            <v>...</v>
          </cell>
          <cell r="L267" t="str">
            <v>...</v>
          </cell>
          <cell r="M267" t="str">
            <v>...</v>
          </cell>
          <cell r="N267" t="str">
            <v>...</v>
          </cell>
          <cell r="O267" t="str">
            <v>...</v>
          </cell>
          <cell r="P267">
            <v>159.44576094000001</v>
          </cell>
          <cell r="Q267">
            <v>48.772835999999998</v>
          </cell>
          <cell r="R267">
            <v>33.760185</v>
          </cell>
          <cell r="S267">
            <v>11.001915</v>
          </cell>
          <cell r="T267">
            <v>74.975081000000003</v>
          </cell>
          <cell r="U267">
            <v>168.510017</v>
          </cell>
          <cell r="V267">
            <v>4.8051240000000002</v>
          </cell>
          <cell r="W267">
            <v>42.761071999999999</v>
          </cell>
          <cell r="X267">
            <v>17.178611000000004</v>
          </cell>
          <cell r="Y267">
            <v>86.076400000000007</v>
          </cell>
          <cell r="Z267">
            <v>150.82120700000002</v>
          </cell>
          <cell r="AE267">
            <v>128.604691</v>
          </cell>
          <cell r="AJ267">
            <v>124.50399999999999</v>
          </cell>
          <cell r="AK267">
            <v>137.14040767500001</v>
          </cell>
          <cell r="AL267">
            <v>196.27671830000003</v>
          </cell>
          <cell r="AM267">
            <v>155.52989350000001</v>
          </cell>
          <cell r="AN267">
            <v>98.423551524999993</v>
          </cell>
          <cell r="AO267">
            <v>55.18</v>
          </cell>
          <cell r="AP267">
            <v>46.1</v>
          </cell>
          <cell r="AQ267">
            <v>30</v>
          </cell>
        </row>
        <row r="268">
          <cell r="G268" t="str">
            <v xml:space="preserve">                           IMF</v>
          </cell>
          <cell r="K268" t="str">
            <v>...</v>
          </cell>
          <cell r="L268" t="str">
            <v>...</v>
          </cell>
          <cell r="M268" t="str">
            <v>...</v>
          </cell>
          <cell r="N268" t="str">
            <v>...</v>
          </cell>
          <cell r="O268" t="str">
            <v>...</v>
          </cell>
          <cell r="P268">
            <v>72.877049999999997</v>
          </cell>
          <cell r="Q268">
            <v>40.986750000000001</v>
          </cell>
          <cell r="R268">
            <v>0</v>
          </cell>
          <cell r="S268">
            <v>0</v>
          </cell>
          <cell r="T268">
            <v>39.488250000000001</v>
          </cell>
          <cell r="U268">
            <v>80.474999999999994</v>
          </cell>
          <cell r="V268">
            <v>0</v>
          </cell>
          <cell r="W268">
            <v>38.350499999999997</v>
          </cell>
          <cell r="X268">
            <v>0</v>
          </cell>
          <cell r="Y268">
            <v>37.906500000000001</v>
          </cell>
          <cell r="Z268">
            <v>76.257000000000005</v>
          </cell>
          <cell r="AE268">
            <v>37.21275</v>
          </cell>
          <cell r="AJ268">
            <v>45.287999999999997</v>
          </cell>
          <cell r="AK268">
            <v>12.184407675000001</v>
          </cell>
          <cell r="AL268">
            <v>48.881718300000003</v>
          </cell>
          <cell r="AM268">
            <v>49.169893500000001</v>
          </cell>
          <cell r="AN268">
            <v>37.093551525000002</v>
          </cell>
          <cell r="AO268">
            <v>0</v>
          </cell>
          <cell r="AP268">
            <v>0</v>
          </cell>
          <cell r="AQ268">
            <v>0</v>
          </cell>
        </row>
        <row r="269">
          <cell r="G269" t="str">
            <v xml:space="preserve">                          World Bank</v>
          </cell>
          <cell r="K269" t="str">
            <v>...</v>
          </cell>
          <cell r="L269" t="str">
            <v>...</v>
          </cell>
          <cell r="M269" t="str">
            <v>...</v>
          </cell>
          <cell r="N269" t="str">
            <v>...</v>
          </cell>
          <cell r="O269" t="str">
            <v>...</v>
          </cell>
          <cell r="P269">
            <v>84.99</v>
          </cell>
          <cell r="Q269">
            <v>4.01</v>
          </cell>
          <cell r="R269">
            <v>33.65</v>
          </cell>
          <cell r="S269">
            <v>4.25</v>
          </cell>
          <cell r="T269">
            <v>34.870000000000005</v>
          </cell>
          <cell r="U269">
            <v>76.78</v>
          </cell>
          <cell r="V269">
            <v>4.33</v>
          </cell>
          <cell r="W269">
            <v>2.61</v>
          </cell>
          <cell r="X269">
            <v>12.760000000000002</v>
          </cell>
          <cell r="Y269">
            <v>44.510000000000005</v>
          </cell>
          <cell r="Z269">
            <v>64.210000000000008</v>
          </cell>
          <cell r="AE269">
            <v>73.55</v>
          </cell>
          <cell r="AJ269">
            <v>58.316000000000003</v>
          </cell>
          <cell r="AK269">
            <v>74.066000000000003</v>
          </cell>
          <cell r="AL269">
            <v>98.094999999999999</v>
          </cell>
          <cell r="AM269">
            <v>84.61</v>
          </cell>
          <cell r="AN269">
            <v>61.33</v>
          </cell>
          <cell r="AO269">
            <v>55.18</v>
          </cell>
          <cell r="AP269">
            <v>46.1</v>
          </cell>
          <cell r="AQ269">
            <v>30</v>
          </cell>
        </row>
        <row r="270">
          <cell r="G270" t="str">
            <v xml:space="preserve">                           EBRD</v>
          </cell>
          <cell r="K270" t="str">
            <v>...</v>
          </cell>
          <cell r="L270" t="str">
            <v>...</v>
          </cell>
          <cell r="M270" t="str">
            <v>...</v>
          </cell>
          <cell r="N270" t="str">
            <v>...</v>
          </cell>
          <cell r="O270" t="str">
            <v>...</v>
          </cell>
          <cell r="P270">
            <v>1.5787109399999999</v>
          </cell>
          <cell r="Q270">
            <v>3.7760860000000003</v>
          </cell>
          <cell r="R270">
            <v>0.11018500000000001</v>
          </cell>
          <cell r="S270">
            <v>6.7519150000000003</v>
          </cell>
          <cell r="T270">
            <v>0.61683100000000002</v>
          </cell>
          <cell r="U270">
            <v>11.255017000000002</v>
          </cell>
          <cell r="V270">
            <v>0.47512399999999999</v>
          </cell>
          <cell r="W270">
            <v>1.8005720000000001</v>
          </cell>
          <cell r="X270">
            <v>4.4186110000000003</v>
          </cell>
          <cell r="Y270">
            <v>3.6598999999999999</v>
          </cell>
          <cell r="Z270">
            <v>10.354207000000001</v>
          </cell>
          <cell r="AE270">
            <v>16.731765000000003</v>
          </cell>
          <cell r="AJ270">
            <v>19.8</v>
          </cell>
          <cell r="AK270">
            <v>49.89</v>
          </cell>
          <cell r="AL270">
            <v>49.300000000000004</v>
          </cell>
          <cell r="AM270">
            <v>21.75</v>
          </cell>
          <cell r="AN270">
            <v>0</v>
          </cell>
          <cell r="AO270">
            <v>0</v>
          </cell>
          <cell r="AP270">
            <v>0</v>
          </cell>
          <cell r="AQ270">
            <v>0</v>
          </cell>
        </row>
        <row r="271">
          <cell r="G271" t="str">
            <v xml:space="preserve">                           EU</v>
          </cell>
          <cell r="K271" t="str">
            <v>...</v>
          </cell>
          <cell r="L271" t="str">
            <v>...</v>
          </cell>
          <cell r="M271" t="str">
            <v>...</v>
          </cell>
          <cell r="N271" t="str">
            <v>...</v>
          </cell>
          <cell r="O271" t="str">
            <v>...</v>
          </cell>
          <cell r="P271" t="str">
            <v>--</v>
          </cell>
          <cell r="Q271" t="str">
            <v>--</v>
          </cell>
          <cell r="R271" t="str">
            <v>--</v>
          </cell>
          <cell r="S271" t="str">
            <v>--</v>
          </cell>
          <cell r="T271" t="str">
            <v>--</v>
          </cell>
          <cell r="U271" t="str">
            <v>--</v>
          </cell>
          <cell r="V271" t="str">
            <v>--</v>
          </cell>
          <cell r="W271" t="str">
            <v>--</v>
          </cell>
          <cell r="X271" t="str">
            <v>--</v>
          </cell>
          <cell r="Y271" t="str">
            <v>--</v>
          </cell>
          <cell r="Z271" t="str">
            <v>--</v>
          </cell>
          <cell r="AE271" t="str">
            <v>--</v>
          </cell>
          <cell r="AJ271" t="str">
            <v>--</v>
          </cell>
          <cell r="AK271">
            <v>0</v>
          </cell>
          <cell r="AL271" t="str">
            <v>--</v>
          </cell>
          <cell r="AM271" t="str">
            <v>--</v>
          </cell>
          <cell r="AN271" t="str">
            <v>--</v>
          </cell>
          <cell r="AO271" t="str">
            <v>--</v>
          </cell>
          <cell r="AP271" t="str">
            <v>--</v>
          </cell>
          <cell r="AQ271" t="str">
            <v>--</v>
          </cell>
        </row>
        <row r="272">
          <cell r="G272" t="str">
            <v xml:space="preserve">                           Other</v>
          </cell>
          <cell r="K272" t="str">
            <v>...</v>
          </cell>
          <cell r="L272" t="str">
            <v>...</v>
          </cell>
          <cell r="M272" t="str">
            <v>...</v>
          </cell>
          <cell r="N272" t="str">
            <v>...</v>
          </cell>
          <cell r="O272" t="str">
            <v>...</v>
          </cell>
          <cell r="P272">
            <v>0</v>
          </cell>
          <cell r="Q272">
            <v>0</v>
          </cell>
          <cell r="R272">
            <v>0</v>
          </cell>
          <cell r="S272">
            <v>0</v>
          </cell>
          <cell r="T272">
            <v>0</v>
          </cell>
          <cell r="U272">
            <v>0</v>
          </cell>
          <cell r="V272">
            <v>0</v>
          </cell>
          <cell r="W272">
            <v>0</v>
          </cell>
          <cell r="X272">
            <v>0</v>
          </cell>
          <cell r="Y272">
            <v>0</v>
          </cell>
          <cell r="Z272">
            <v>0</v>
          </cell>
          <cell r="AE272">
            <v>1.1101760000000001</v>
          </cell>
          <cell r="AJ272">
            <v>1.1000000000000001</v>
          </cell>
          <cell r="AK272">
            <v>1</v>
          </cell>
          <cell r="AL272">
            <v>0</v>
          </cell>
          <cell r="AM272">
            <v>0</v>
          </cell>
          <cell r="AN272">
            <v>0</v>
          </cell>
          <cell r="AO272">
            <v>0</v>
          </cell>
          <cell r="AP272">
            <v>0</v>
          </cell>
          <cell r="AQ272">
            <v>0</v>
          </cell>
        </row>
        <row r="273">
          <cell r="G273" t="str">
            <v xml:space="preserve">                      Bilateral</v>
          </cell>
          <cell r="K273" t="str">
            <v>...</v>
          </cell>
          <cell r="L273" t="str">
            <v>...</v>
          </cell>
          <cell r="M273" t="str">
            <v>...</v>
          </cell>
          <cell r="N273" t="str">
            <v>...</v>
          </cell>
          <cell r="O273" t="str">
            <v>...</v>
          </cell>
          <cell r="P273">
            <v>2.8382145000000003</v>
          </cell>
          <cell r="Q273">
            <v>4.3523199999999997</v>
          </cell>
          <cell r="R273">
            <v>4.6539148718719998</v>
          </cell>
          <cell r="S273">
            <v>6.6831867872000004</v>
          </cell>
          <cell r="T273">
            <v>8.603476999999998</v>
          </cell>
          <cell r="U273">
            <v>24.292898659071998</v>
          </cell>
          <cell r="V273">
            <v>1.6118200000000003</v>
          </cell>
          <cell r="W273">
            <v>1.1115999999999999</v>
          </cell>
          <cell r="X273">
            <v>4.0573399999999991</v>
          </cell>
          <cell r="Y273">
            <v>22.223199999999999</v>
          </cell>
          <cell r="Z273">
            <v>29.003959999999999</v>
          </cell>
          <cell r="AE273">
            <v>29.436843539999998</v>
          </cell>
          <cell r="AJ273">
            <v>6.7480720000000005</v>
          </cell>
          <cell r="AK273">
            <v>61.418071999999995</v>
          </cell>
          <cell r="AL273">
            <v>53.418071999999995</v>
          </cell>
          <cell r="AM273">
            <v>79.492071999999993</v>
          </cell>
          <cell r="AN273">
            <v>79.402072000000004</v>
          </cell>
          <cell r="AO273">
            <v>79.312072000000001</v>
          </cell>
          <cell r="AP273">
            <v>88.573071999999996</v>
          </cell>
          <cell r="AQ273">
            <v>88.573071999999996</v>
          </cell>
        </row>
        <row r="274">
          <cell r="G274" t="str">
            <v xml:space="preserve">                           Identified</v>
          </cell>
          <cell r="K274" t="str">
            <v>...</v>
          </cell>
          <cell r="L274" t="str">
            <v>...</v>
          </cell>
          <cell r="M274" t="str">
            <v>...</v>
          </cell>
          <cell r="N274" t="str">
            <v>...</v>
          </cell>
          <cell r="O274" t="str">
            <v>...</v>
          </cell>
          <cell r="P274">
            <v>2.8382145000000003</v>
          </cell>
          <cell r="Q274">
            <v>4.3523199999999997</v>
          </cell>
          <cell r="R274">
            <v>4.6539148718719998</v>
          </cell>
          <cell r="S274">
            <v>6.6831867872000004</v>
          </cell>
          <cell r="T274">
            <v>8.603476999999998</v>
          </cell>
          <cell r="U274">
            <v>24.292898659071998</v>
          </cell>
          <cell r="V274">
            <v>1.6118200000000003</v>
          </cell>
          <cell r="W274">
            <v>1.1115999999999999</v>
          </cell>
          <cell r="X274">
            <v>4.0573399999999991</v>
          </cell>
          <cell r="Y274">
            <v>22.223199999999999</v>
          </cell>
          <cell r="Z274">
            <v>29.003959999999999</v>
          </cell>
          <cell r="AE274">
            <v>29.436843539999998</v>
          </cell>
          <cell r="AJ274">
            <v>6.7480720000000005</v>
          </cell>
          <cell r="AK274">
            <v>61.418071999999995</v>
          </cell>
          <cell r="AL274">
            <v>53.418071999999995</v>
          </cell>
          <cell r="AM274">
            <v>79.492071999999993</v>
          </cell>
          <cell r="AN274">
            <v>79.402072000000004</v>
          </cell>
          <cell r="AO274">
            <v>79.312072000000001</v>
          </cell>
          <cell r="AP274">
            <v>88.573071999999996</v>
          </cell>
          <cell r="AQ274">
            <v>88.573071999999996</v>
          </cell>
        </row>
        <row r="275">
          <cell r="G275" t="str">
            <v xml:space="preserve">               d.  Commercial credit</v>
          </cell>
          <cell r="K275" t="str">
            <v>...</v>
          </cell>
          <cell r="L275" t="str">
            <v>...</v>
          </cell>
          <cell r="M275" t="str">
            <v>...</v>
          </cell>
          <cell r="N275" t="str">
            <v>...</v>
          </cell>
          <cell r="O275" t="str">
            <v>...</v>
          </cell>
          <cell r="P275">
            <v>0</v>
          </cell>
          <cell r="Q275">
            <v>0</v>
          </cell>
          <cell r="R275">
            <v>0</v>
          </cell>
          <cell r="S275">
            <v>0</v>
          </cell>
          <cell r="T275">
            <v>0</v>
          </cell>
          <cell r="U275">
            <v>0</v>
          </cell>
          <cell r="V275">
            <v>0</v>
          </cell>
          <cell r="W275">
            <v>0</v>
          </cell>
          <cell r="X275">
            <v>0</v>
          </cell>
          <cell r="Y275">
            <v>0</v>
          </cell>
          <cell r="Z275">
            <v>0</v>
          </cell>
          <cell r="AE275">
            <v>0</v>
          </cell>
          <cell r="AJ275">
            <v>16.8</v>
          </cell>
          <cell r="AK275">
            <v>0</v>
          </cell>
          <cell r="AL275">
            <v>0</v>
          </cell>
          <cell r="AM275">
            <v>0</v>
          </cell>
          <cell r="AN275">
            <v>0</v>
          </cell>
          <cell r="AO275">
            <v>0</v>
          </cell>
          <cell r="AP275">
            <v>0</v>
          </cell>
          <cell r="AQ275">
            <v>0</v>
          </cell>
        </row>
        <row r="276">
          <cell r="G276" t="str">
            <v xml:space="preserve">               e.  FDI</v>
          </cell>
          <cell r="K276" t="str">
            <v>...</v>
          </cell>
          <cell r="L276" t="str">
            <v>...</v>
          </cell>
          <cell r="M276" t="str">
            <v>...</v>
          </cell>
          <cell r="N276" t="str">
            <v>...</v>
          </cell>
          <cell r="O276" t="str">
            <v>...</v>
          </cell>
          <cell r="P276">
            <v>6.3</v>
          </cell>
          <cell r="Q276">
            <v>4.9249999999999998</v>
          </cell>
          <cell r="R276">
            <v>4.9249999999999998</v>
          </cell>
          <cell r="S276">
            <v>14.774999999999999</v>
          </cell>
          <cell r="T276">
            <v>29.774999999999999</v>
          </cell>
          <cell r="U276">
            <v>54.4</v>
          </cell>
          <cell r="V276">
            <v>37.808</v>
          </cell>
          <cell r="W276">
            <v>47.26</v>
          </cell>
          <cell r="X276">
            <v>94.52</v>
          </cell>
          <cell r="Y276">
            <v>56.712000000000003</v>
          </cell>
          <cell r="Z276">
            <v>236.3</v>
          </cell>
          <cell r="AE276">
            <v>220.99999999999997</v>
          </cell>
          <cell r="AJ276">
            <v>61.531799999999997</v>
          </cell>
          <cell r="AK276">
            <v>78.645041321763998</v>
          </cell>
          <cell r="AL276">
            <v>99.150537697360093</v>
          </cell>
          <cell r="AM276">
            <v>123.56394400475587</v>
          </cell>
          <cell r="AN276">
            <v>132.70371110264509</v>
          </cell>
          <cell r="AO276">
            <v>143.73206145163863</v>
          </cell>
          <cell r="AP276">
            <v>156.0487337229512</v>
          </cell>
          <cell r="AQ276">
            <v>169.09440786218991</v>
          </cell>
        </row>
        <row r="277">
          <cell r="G277" t="str">
            <v xml:space="preserve">                            Pipeline</v>
          </cell>
          <cell r="K277" t="str">
            <v>...</v>
          </cell>
          <cell r="L277" t="str">
            <v>...</v>
          </cell>
          <cell r="M277" t="str">
            <v>...</v>
          </cell>
          <cell r="N277" t="str">
            <v>...</v>
          </cell>
          <cell r="O277" t="str">
            <v>...</v>
          </cell>
          <cell r="P277">
            <v>0</v>
          </cell>
          <cell r="Q277">
            <v>0</v>
          </cell>
          <cell r="R277">
            <v>0</v>
          </cell>
          <cell r="S277">
            <v>0</v>
          </cell>
          <cell r="T277">
            <v>15</v>
          </cell>
          <cell r="U277">
            <v>15</v>
          </cell>
          <cell r="V277">
            <v>4.5</v>
          </cell>
          <cell r="W277">
            <v>4.5</v>
          </cell>
          <cell r="X277">
            <v>28</v>
          </cell>
          <cell r="Y277">
            <v>28</v>
          </cell>
          <cell r="Z277">
            <v>65</v>
          </cell>
          <cell r="AE277">
            <v>174</v>
          </cell>
          <cell r="AJ277">
            <v>0</v>
          </cell>
          <cell r="AK277">
            <v>0</v>
          </cell>
          <cell r="AL277">
            <v>0</v>
          </cell>
          <cell r="AM277">
            <v>0</v>
          </cell>
          <cell r="AN277">
            <v>0</v>
          </cell>
          <cell r="AO277">
            <v>0</v>
          </cell>
          <cell r="AP277">
            <v>0</v>
          </cell>
          <cell r="AQ277">
            <v>0</v>
          </cell>
        </row>
        <row r="278">
          <cell r="G278" t="str">
            <v xml:space="preserve">                            Other</v>
          </cell>
          <cell r="K278" t="str">
            <v>...</v>
          </cell>
          <cell r="L278" t="str">
            <v>...</v>
          </cell>
          <cell r="M278" t="str">
            <v>...</v>
          </cell>
          <cell r="N278" t="str">
            <v>...</v>
          </cell>
          <cell r="O278" t="str">
            <v>...</v>
          </cell>
          <cell r="P278">
            <v>6.3</v>
          </cell>
          <cell r="Q278">
            <v>4.9249999999999998</v>
          </cell>
          <cell r="R278">
            <v>4.9249999999999998</v>
          </cell>
          <cell r="S278">
            <v>14.774999999999999</v>
          </cell>
          <cell r="T278">
            <v>14.774999999999999</v>
          </cell>
          <cell r="U278">
            <v>39.4</v>
          </cell>
          <cell r="V278">
            <v>33.308</v>
          </cell>
          <cell r="W278">
            <v>42.76</v>
          </cell>
          <cell r="X278">
            <v>66.52</v>
          </cell>
          <cell r="Y278">
            <v>28.712000000000003</v>
          </cell>
          <cell r="Z278">
            <v>171.3</v>
          </cell>
          <cell r="AE278">
            <v>46.999999999999979</v>
          </cell>
          <cell r="AJ278">
            <v>61.531799999999997</v>
          </cell>
          <cell r="AK278">
            <v>78.645041321763998</v>
          </cell>
          <cell r="AL278">
            <v>99.150537697360093</v>
          </cell>
          <cell r="AM278">
            <v>123.56394400475587</v>
          </cell>
          <cell r="AN278">
            <v>132.70371110264509</v>
          </cell>
          <cell r="AO278">
            <v>143.73206145163863</v>
          </cell>
          <cell r="AP278">
            <v>156.0487337229512</v>
          </cell>
          <cell r="AQ278">
            <v>169.09440786218991</v>
          </cell>
        </row>
        <row r="279">
          <cell r="G279" t="str">
            <v xml:space="preserve">               f.  Other net capital (excluding amortization)</v>
          </cell>
          <cell r="K279" t="str">
            <v>...</v>
          </cell>
          <cell r="L279" t="str">
            <v>...</v>
          </cell>
          <cell r="M279" t="str">
            <v>...</v>
          </cell>
          <cell r="N279" t="str">
            <v>...</v>
          </cell>
          <cell r="O279" t="str">
            <v>...</v>
          </cell>
          <cell r="P279">
            <v>78.430769230769229</v>
          </cell>
          <cell r="Q279">
            <v>-8.3993660855784444</v>
          </cell>
          <cell r="R279">
            <v>13.227091633466138</v>
          </cell>
          <cell r="S279">
            <v>12.048641732283464</v>
          </cell>
          <cell r="T279">
            <v>-9.4488188976377963</v>
          </cell>
          <cell r="U279">
            <v>7.427548382533363</v>
          </cell>
          <cell r="V279">
            <v>-7.3000000000000007</v>
          </cell>
          <cell r="W279">
            <v>-4.8999999999999995</v>
          </cell>
          <cell r="X279">
            <v>-13.8</v>
          </cell>
          <cell r="Y279">
            <v>4.4000000000000004</v>
          </cell>
          <cell r="Z279">
            <v>-21.6</v>
          </cell>
          <cell r="AE279">
            <v>-3.0999999999999979</v>
          </cell>
          <cell r="AJ279">
            <v>16</v>
          </cell>
          <cell r="AK279">
            <v>12.599362174701024</v>
          </cell>
          <cell r="AL279">
            <v>11.418970396553835</v>
          </cell>
          <cell r="AM279">
            <v>10.158009247493023</v>
          </cell>
          <cell r="AN279">
            <v>8.8156334693051814</v>
          </cell>
          <cell r="AO279">
            <v>7.3479635529870961</v>
          </cell>
          <cell r="AP279">
            <v>5.8585234545935769</v>
          </cell>
          <cell r="AQ279">
            <v>-42.745698678449628</v>
          </cell>
        </row>
        <row r="280">
          <cell r="G280" t="str">
            <v xml:space="preserve">               g.  Gap financing</v>
          </cell>
          <cell r="K280" t="str">
            <v>...</v>
          </cell>
          <cell r="L280" t="str">
            <v>...</v>
          </cell>
          <cell r="M280" t="str">
            <v>...</v>
          </cell>
          <cell r="N280" t="str">
            <v>...</v>
          </cell>
          <cell r="O280" t="str">
            <v>...</v>
          </cell>
          <cell r="AE280">
            <v>0</v>
          </cell>
          <cell r="AJ280">
            <v>0</v>
          </cell>
          <cell r="AK280">
            <v>0</v>
          </cell>
          <cell r="AL280">
            <v>0</v>
          </cell>
          <cell r="AM280">
            <v>0</v>
          </cell>
          <cell r="AN280">
            <v>0</v>
          </cell>
          <cell r="AO280">
            <v>0</v>
          </cell>
          <cell r="AP280">
            <v>0</v>
          </cell>
          <cell r="AQ280">
            <v>0</v>
          </cell>
        </row>
        <row r="282">
          <cell r="G282" t="str">
            <v>III.    Change in arrears</v>
          </cell>
          <cell r="K282" t="str">
            <v>...</v>
          </cell>
          <cell r="L282" t="str">
            <v>...</v>
          </cell>
          <cell r="M282" t="str">
            <v>...</v>
          </cell>
          <cell r="N282" t="str">
            <v>...</v>
          </cell>
          <cell r="O282" t="str">
            <v>...</v>
          </cell>
          <cell r="P282">
            <v>28.4</v>
          </cell>
          <cell r="Q282">
            <v>0</v>
          </cell>
          <cell r="R282">
            <v>0</v>
          </cell>
          <cell r="S282">
            <v>-15</v>
          </cell>
          <cell r="T282">
            <v>-1</v>
          </cell>
          <cell r="U282">
            <v>-10</v>
          </cell>
          <cell r="V282">
            <v>-2</v>
          </cell>
          <cell r="W282" t="str">
            <v>--</v>
          </cell>
          <cell r="X282" t="str">
            <v>--</v>
          </cell>
          <cell r="Y282">
            <v>-4</v>
          </cell>
          <cell r="Z282">
            <v>-6</v>
          </cell>
          <cell r="AE282">
            <v>2.4201666279999996</v>
          </cell>
          <cell r="AJ282">
            <v>-0.20000000000000284</v>
          </cell>
          <cell r="AK282">
            <v>0</v>
          </cell>
          <cell r="AL282">
            <v>0</v>
          </cell>
          <cell r="AM282">
            <v>0</v>
          </cell>
          <cell r="AN282">
            <v>0</v>
          </cell>
          <cell r="AO282">
            <v>0</v>
          </cell>
          <cell r="AP282">
            <v>0</v>
          </cell>
          <cell r="AQ282">
            <v>0</v>
          </cell>
        </row>
        <row r="283">
          <cell r="K283" t="str">
            <v>...</v>
          </cell>
          <cell r="L283" t="str">
            <v>...</v>
          </cell>
          <cell r="M283" t="str">
            <v>...</v>
          </cell>
          <cell r="N283" t="str">
            <v>...</v>
          </cell>
          <cell r="O283" t="str">
            <v>...</v>
          </cell>
        </row>
        <row r="284">
          <cell r="G284" t="str">
            <v>IV.    Increase in Gross International Reserves (-)</v>
          </cell>
          <cell r="K284" t="str">
            <v>...</v>
          </cell>
          <cell r="L284" t="str">
            <v>...</v>
          </cell>
          <cell r="M284" t="str">
            <v>...</v>
          </cell>
          <cell r="N284" t="str">
            <v>...</v>
          </cell>
          <cell r="O284" t="str">
            <v>...</v>
          </cell>
          <cell r="P284">
            <v>-115.29999999999998</v>
          </cell>
          <cell r="Q284">
            <v>-0.40000000000000568</v>
          </cell>
          <cell r="R284">
            <v>-7.7000000000000171</v>
          </cell>
          <cell r="S284">
            <v>37.800000000000011</v>
          </cell>
          <cell r="T284">
            <v>-31</v>
          </cell>
          <cell r="U284">
            <v>-1.3000000000000114</v>
          </cell>
          <cell r="V284">
            <v>50.599999999999994</v>
          </cell>
          <cell r="W284">
            <v>7.3000000000000114</v>
          </cell>
          <cell r="X284">
            <v>-1.1000000000000085</v>
          </cell>
          <cell r="Y284">
            <v>-72.100000000000009</v>
          </cell>
          <cell r="Z284">
            <v>-15.300000000000011</v>
          </cell>
          <cell r="AE284">
            <v>54.900000000000006</v>
          </cell>
          <cell r="AJ284">
            <v>-14</v>
          </cell>
          <cell r="AK284">
            <v>27.839215982961392</v>
          </cell>
          <cell r="AL284">
            <v>-97.098353258987331</v>
          </cell>
          <cell r="AM284">
            <v>-79.418501364737324</v>
          </cell>
          <cell r="AN284">
            <v>-30.75617755730633</v>
          </cell>
          <cell r="AO284">
            <v>4.0852529118658936</v>
          </cell>
          <cell r="AP284">
            <v>-52.83597707197822</v>
          </cell>
          <cell r="AQ284">
            <v>-60.837462894840314</v>
          </cell>
        </row>
        <row r="286">
          <cell r="G286" t="str">
            <v>V.   Errors and omissions</v>
          </cell>
          <cell r="P286">
            <v>6.33570158658857</v>
          </cell>
          <cell r="Q286">
            <v>8.9404481329672549</v>
          </cell>
          <cell r="R286">
            <v>12.856367918847674</v>
          </cell>
          <cell r="S286">
            <v>-1.9957165882887651</v>
          </cell>
          <cell r="T286">
            <v>-4.2919330071884119</v>
          </cell>
          <cell r="U286">
            <v>15.560296624247599</v>
          </cell>
          <cell r="V286">
            <v>-15.839271003318327</v>
          </cell>
          <cell r="W286">
            <v>3.4777072846666712</v>
          </cell>
          <cell r="X286">
            <v>33.06157406102669</v>
          </cell>
          <cell r="Y286">
            <v>-12.622569488393367</v>
          </cell>
          <cell r="Z286">
            <v>8.0774408539817273</v>
          </cell>
          <cell r="AE286">
            <v>4.4607765270542927</v>
          </cell>
          <cell r="AJ286">
            <v>69.214332127077256</v>
          </cell>
          <cell r="AK286" t="str">
            <v>--</v>
          </cell>
          <cell r="AL286" t="str">
            <v>--</v>
          </cell>
          <cell r="AM286" t="str">
            <v>--</v>
          </cell>
          <cell r="AN286" t="str">
            <v>--</v>
          </cell>
          <cell r="AO286" t="str">
            <v>--</v>
          </cell>
          <cell r="AP286" t="str">
            <v>--</v>
          </cell>
          <cell r="AQ286" t="str">
            <v>--</v>
          </cell>
        </row>
        <row r="287">
          <cell r="K287" t="str">
            <v>...</v>
          </cell>
          <cell r="L287" t="str">
            <v>...</v>
          </cell>
          <cell r="M287" t="str">
            <v>...</v>
          </cell>
          <cell r="N287" t="str">
            <v>...</v>
          </cell>
          <cell r="O287" t="str">
            <v>...</v>
          </cell>
        </row>
        <row r="288">
          <cell r="G288" t="str">
            <v>VI.  Payments Capacity = I + II + III + IV +V</v>
          </cell>
          <cell r="K288" t="str">
            <v>...</v>
          </cell>
          <cell r="L288" t="str">
            <v>...</v>
          </cell>
          <cell r="M288" t="str">
            <v>...</v>
          </cell>
          <cell r="N288" t="str">
            <v>...</v>
          </cell>
          <cell r="O288" t="str">
            <v>...</v>
          </cell>
          <cell r="P288">
            <v>31.939446257357801</v>
          </cell>
          <cell r="Q288">
            <v>7.7424880473887825</v>
          </cell>
          <cell r="R288">
            <v>7.8426844241857552</v>
          </cell>
          <cell r="S288">
            <v>16.654776931194711</v>
          </cell>
          <cell r="T288">
            <v>7.9770560951737721</v>
          </cell>
          <cell r="U288">
            <v>46.268135665852867</v>
          </cell>
          <cell r="V288">
            <v>18.571672996681659</v>
          </cell>
          <cell r="W288">
            <v>10.050379284666654</v>
          </cell>
          <cell r="X288">
            <v>9.8615250610266401</v>
          </cell>
          <cell r="Y288">
            <v>10.345030511606652</v>
          </cell>
          <cell r="Z288">
            <v>48.82860785398168</v>
          </cell>
          <cell r="AE288">
            <v>91.419455133070784</v>
          </cell>
          <cell r="AJ288">
            <v>110.7287674443988</v>
          </cell>
          <cell r="AK288">
            <v>120.32703754153137</v>
          </cell>
          <cell r="AL288">
            <v>123.84841133935835</v>
          </cell>
          <cell r="AM288">
            <v>146.46906757083599</v>
          </cell>
          <cell r="AN288">
            <v>171.80381008408062</v>
          </cell>
          <cell r="AO288">
            <v>253.69590231058521</v>
          </cell>
          <cell r="AP288">
            <v>238.04532985310163</v>
          </cell>
          <cell r="AQ288">
            <v>217.46106672864704</v>
          </cell>
        </row>
        <row r="289">
          <cell r="K289" t="str">
            <v>...</v>
          </cell>
          <cell r="L289" t="str">
            <v>...</v>
          </cell>
          <cell r="M289" t="str">
            <v>...</v>
          </cell>
          <cell r="N289" t="str">
            <v>...</v>
          </cell>
          <cell r="O289" t="str">
            <v>...</v>
          </cell>
        </row>
        <row r="290">
          <cell r="G290" t="str">
            <v>VII.  Debt Service Payments after Restructuring</v>
          </cell>
          <cell r="K290" t="str">
            <v>...</v>
          </cell>
          <cell r="L290" t="str">
            <v>...</v>
          </cell>
          <cell r="M290" t="str">
            <v>...</v>
          </cell>
          <cell r="N290" t="str">
            <v>...</v>
          </cell>
          <cell r="O290" t="str">
            <v>...</v>
          </cell>
          <cell r="P290">
            <v>2.8701013478425002</v>
          </cell>
          <cell r="Q290">
            <v>1.5258796892499999</v>
          </cell>
          <cell r="R290">
            <v>1.59757452521492</v>
          </cell>
          <cell r="S290">
            <v>10.381165491391839</v>
          </cell>
          <cell r="T290">
            <v>1.67494311453884</v>
          </cell>
          <cell r="U290">
            <v>15.179562820395599</v>
          </cell>
          <cell r="V290" t="e">
            <v>#REF!</v>
          </cell>
          <cell r="W290" t="e">
            <v>#REF!</v>
          </cell>
          <cell r="X290" t="e">
            <v>#REF!</v>
          </cell>
          <cell r="Y290" t="e">
            <v>#REF!</v>
          </cell>
          <cell r="Z290">
            <v>16.828607853981591</v>
          </cell>
          <cell r="AE290">
            <v>91.704455133070837</v>
          </cell>
          <cell r="AJ290">
            <v>110.8687674443988</v>
          </cell>
          <cell r="AK290">
            <v>114.81296679208812</v>
          </cell>
          <cell r="AL290">
            <v>121.72488716119018</v>
          </cell>
          <cell r="AM290">
            <v>144.30445158281566</v>
          </cell>
          <cell r="AN290">
            <v>210.69332890884201</v>
          </cell>
          <cell r="AO290">
            <v>253.60526600696647</v>
          </cell>
          <cell r="AP290">
            <v>237.81893889753761</v>
          </cell>
          <cell r="AQ290">
            <v>217.4610667286471</v>
          </cell>
        </row>
        <row r="291">
          <cell r="G291" t="str">
            <v xml:space="preserve">                a.     Multilateral</v>
          </cell>
          <cell r="K291" t="str">
            <v>...</v>
          </cell>
          <cell r="L291" t="str">
            <v>...</v>
          </cell>
          <cell r="M291" t="str">
            <v>...</v>
          </cell>
          <cell r="N291" t="str">
            <v>...</v>
          </cell>
          <cell r="O291" t="str">
            <v>...</v>
          </cell>
          <cell r="P291">
            <v>2.8245375447175003</v>
          </cell>
          <cell r="Q291">
            <v>1.5101918492499999</v>
          </cell>
          <cell r="R291">
            <v>1.5694775884200001</v>
          </cell>
          <cell r="S291">
            <v>10.341922866059999</v>
          </cell>
          <cell r="T291">
            <v>1.60889132434</v>
          </cell>
          <cell r="U291">
            <v>15.03048362807</v>
          </cell>
          <cell r="V291">
            <v>10.509550741855</v>
          </cell>
          <cell r="W291">
            <v>1.98655489234</v>
          </cell>
          <cell r="X291">
            <v>1.7944700811999998</v>
          </cell>
          <cell r="Y291">
            <v>2.2365501942799999</v>
          </cell>
          <cell r="Z291">
            <v>16.527125909675</v>
          </cell>
          <cell r="AE291">
            <v>33.818638056330414</v>
          </cell>
          <cell r="AJ291">
            <v>51.301046006499519</v>
          </cell>
          <cell r="AK291">
            <v>51.40282176896222</v>
          </cell>
          <cell r="AL291">
            <v>68.486857623246721</v>
          </cell>
          <cell r="AM291">
            <v>89.362652489018217</v>
          </cell>
          <cell r="AN291">
            <v>101.99595305502359</v>
          </cell>
          <cell r="AO291">
            <v>111.12285338832299</v>
          </cell>
          <cell r="AP291">
            <v>98.016931138442956</v>
          </cell>
          <cell r="AQ291">
            <v>85.112592284120666</v>
          </cell>
        </row>
        <row r="292">
          <cell r="G292" t="str">
            <v xml:space="preserve">                           IMF</v>
          </cell>
          <cell r="K292" t="str">
            <v>...</v>
          </cell>
          <cell r="L292" t="str">
            <v>...</v>
          </cell>
          <cell r="M292" t="str">
            <v>...</v>
          </cell>
          <cell r="N292" t="str">
            <v>...</v>
          </cell>
          <cell r="O292" t="str">
            <v>...</v>
          </cell>
          <cell r="P292">
            <v>2.4554811125000002</v>
          </cell>
          <cell r="Q292">
            <v>1.233701175</v>
          </cell>
          <cell r="R292">
            <v>1.2727551375000001</v>
          </cell>
          <cell r="S292">
            <v>1.2570958125</v>
          </cell>
          <cell r="T292">
            <v>1.2379566375</v>
          </cell>
          <cell r="U292">
            <v>5.0015087625000003</v>
          </cell>
          <cell r="V292">
            <v>1.2537</v>
          </cell>
          <cell r="W292">
            <v>1.46492</v>
          </cell>
          <cell r="X292">
            <v>1.2267000000000001</v>
          </cell>
          <cell r="Y292">
            <v>1.59822</v>
          </cell>
          <cell r="Z292">
            <v>5.5435400000000001</v>
          </cell>
          <cell r="AE292">
            <v>6.8724809999999996</v>
          </cell>
          <cell r="AJ292">
            <v>26.541201000000001</v>
          </cell>
          <cell r="AK292">
            <v>31.036147269187499</v>
          </cell>
          <cell r="AL292">
            <v>31.099158943625</v>
          </cell>
          <cell r="AM292">
            <v>46.156712818124994</v>
          </cell>
          <cell r="AN292">
            <v>53.405804026687505</v>
          </cell>
          <cell r="AO292">
            <v>62.277058829999994</v>
          </cell>
          <cell r="AP292">
            <v>57.929228072587513</v>
          </cell>
          <cell r="AQ292">
            <v>45.9709825357196</v>
          </cell>
        </row>
        <row r="293">
          <cell r="G293" t="str">
            <v xml:space="preserve">                          World Bank</v>
          </cell>
          <cell r="K293" t="str">
            <v>...</v>
          </cell>
          <cell r="L293" t="str">
            <v>...</v>
          </cell>
          <cell r="M293" t="str">
            <v>...</v>
          </cell>
          <cell r="N293" t="str">
            <v>...</v>
          </cell>
          <cell r="O293" t="str">
            <v>...</v>
          </cell>
          <cell r="P293">
            <v>0.32598750000000004</v>
          </cell>
          <cell r="Q293">
            <v>0.23315625000000001</v>
          </cell>
          <cell r="R293">
            <v>0.23315625000000001</v>
          </cell>
          <cell r="S293">
            <v>0.23315625000000001</v>
          </cell>
          <cell r="T293">
            <v>0.23315625000000001</v>
          </cell>
          <cell r="U293">
            <v>0.93262500000000004</v>
          </cell>
          <cell r="V293">
            <v>0.36533437499999988</v>
          </cell>
          <cell r="W293">
            <v>0.36533437499999988</v>
          </cell>
          <cell r="X293">
            <v>0.36533437499999988</v>
          </cell>
          <cell r="Y293">
            <v>0.36533437499999988</v>
          </cell>
          <cell r="Z293">
            <v>1.4613374999999995</v>
          </cell>
          <cell r="AE293">
            <v>1.5249999999999999</v>
          </cell>
          <cell r="AJ293">
            <v>2.4724349999999999</v>
          </cell>
          <cell r="AK293">
            <v>2.9661674999999996</v>
          </cell>
          <cell r="AL293">
            <v>3.5697712500000001</v>
          </cell>
          <cell r="AM293">
            <v>4.1814150000000012</v>
          </cell>
          <cell r="AN293">
            <v>4.6470149999999997</v>
          </cell>
          <cell r="AO293">
            <v>6.1418375000000012</v>
          </cell>
          <cell r="AP293">
            <v>9.5955375000000025</v>
          </cell>
          <cell r="AQ293">
            <v>13.493772500000002</v>
          </cell>
        </row>
        <row r="294">
          <cell r="G294" t="str">
            <v xml:space="preserve">                           EBRD</v>
          </cell>
          <cell r="K294" t="str">
            <v>...</v>
          </cell>
          <cell r="L294" t="str">
            <v>...</v>
          </cell>
          <cell r="M294" t="str">
            <v>...</v>
          </cell>
          <cell r="N294" t="str">
            <v>...</v>
          </cell>
          <cell r="O294" t="str">
            <v>...</v>
          </cell>
          <cell r="P294">
            <v>4.3068932217499994E-2</v>
          </cell>
          <cell r="Q294">
            <v>4.3334424250000003E-2</v>
          </cell>
          <cell r="R294">
            <v>6.3566200919999996E-2</v>
          </cell>
          <cell r="S294">
            <v>0.10167080355999999</v>
          </cell>
          <cell r="T294">
            <v>0.13777843684000002</v>
          </cell>
          <cell r="U294">
            <v>0.34634986557000003</v>
          </cell>
          <cell r="V294">
            <v>0.14051636685499999</v>
          </cell>
          <cell r="W294">
            <v>0.15630051734</v>
          </cell>
          <cell r="X294">
            <v>0.20243570620000001</v>
          </cell>
          <cell r="Y294">
            <v>0.27299581928</v>
          </cell>
          <cell r="Z294">
            <v>0.77224840967499997</v>
          </cell>
          <cell r="AE294">
            <v>4.4444769138304325</v>
          </cell>
          <cell r="AJ294">
            <v>5.1818047264995188</v>
          </cell>
          <cell r="AK294">
            <v>12.921430679774724</v>
          </cell>
          <cell r="AL294">
            <v>18.172523609621702</v>
          </cell>
          <cell r="AM294">
            <v>23.055358350893222</v>
          </cell>
          <cell r="AN294">
            <v>28.50840770833608</v>
          </cell>
          <cell r="AO294">
            <v>27.625661988322985</v>
          </cell>
          <cell r="AP294">
            <v>26.686129245855444</v>
          </cell>
          <cell r="AQ294">
            <v>21.80504718690446</v>
          </cell>
        </row>
        <row r="295">
          <cell r="G295" t="str">
            <v xml:space="preserve">                           EU</v>
          </cell>
          <cell r="K295" t="str">
            <v>...</v>
          </cell>
          <cell r="L295" t="str">
            <v>...</v>
          </cell>
          <cell r="M295" t="str">
            <v>...</v>
          </cell>
          <cell r="N295" t="str">
            <v>...</v>
          </cell>
          <cell r="O295" t="str">
            <v>...</v>
          </cell>
          <cell r="P295">
            <v>0</v>
          </cell>
          <cell r="Q295">
            <v>0</v>
          </cell>
          <cell r="R295">
            <v>0</v>
          </cell>
          <cell r="S295">
            <v>8.75</v>
          </cell>
          <cell r="T295">
            <v>0</v>
          </cell>
          <cell r="U295">
            <v>8.75</v>
          </cell>
          <cell r="V295">
            <v>8.75</v>
          </cell>
          <cell r="W295">
            <v>0</v>
          </cell>
          <cell r="X295">
            <v>0</v>
          </cell>
          <cell r="Y295">
            <v>0</v>
          </cell>
          <cell r="Z295">
            <v>8.75</v>
          </cell>
          <cell r="AE295">
            <v>20.952679999999987</v>
          </cell>
          <cell r="AJ295">
            <v>17.052799999999998</v>
          </cell>
          <cell r="AK295">
            <v>4.4550000000000001</v>
          </cell>
          <cell r="AL295">
            <v>15.6213275</v>
          </cell>
          <cell r="AM295">
            <v>15.94509</v>
          </cell>
          <cell r="AN295">
            <v>15.410649999999999</v>
          </cell>
          <cell r="AO295">
            <v>15.054218749999999</v>
          </cell>
          <cell r="AP295">
            <v>3.7819599999999998</v>
          </cell>
          <cell r="AQ295">
            <v>3.818713741496599</v>
          </cell>
        </row>
        <row r="296">
          <cell r="G296" t="str">
            <v xml:space="preserve">                           Other</v>
          </cell>
          <cell r="K296" t="str">
            <v>...</v>
          </cell>
          <cell r="L296" t="str">
            <v>...</v>
          </cell>
          <cell r="M296" t="str">
            <v>...</v>
          </cell>
          <cell r="N296" t="str">
            <v>...</v>
          </cell>
          <cell r="O296" t="str">
            <v>...</v>
          </cell>
          <cell r="P296">
            <v>0</v>
          </cell>
          <cell r="Q296">
            <v>0</v>
          </cell>
          <cell r="R296">
            <v>0</v>
          </cell>
          <cell r="S296">
            <v>0</v>
          </cell>
          <cell r="T296">
            <v>0</v>
          </cell>
          <cell r="U296">
            <v>0</v>
          </cell>
          <cell r="V296">
            <v>0</v>
          </cell>
          <cell r="W296">
            <v>0</v>
          </cell>
          <cell r="X296">
            <v>0</v>
          </cell>
          <cell r="Y296">
            <v>0</v>
          </cell>
          <cell r="Z296">
            <v>0</v>
          </cell>
          <cell r="AE296">
            <v>2.4000142500000002E-2</v>
          </cell>
          <cell r="AJ296">
            <v>5.280528000000001E-2</v>
          </cell>
          <cell r="AK296">
            <v>2.4076320000000002E-2</v>
          </cell>
          <cell r="AL296">
            <v>2.4076320000000002E-2</v>
          </cell>
          <cell r="AM296">
            <v>2.4076320000000002E-2</v>
          </cell>
          <cell r="AN296">
            <v>2.4076320000000002E-2</v>
          </cell>
          <cell r="AO296">
            <v>2.4076320000000002E-2</v>
          </cell>
          <cell r="AP296">
            <v>2.4076320000000002E-2</v>
          </cell>
          <cell r="AQ296">
            <v>2.4076320000000002E-2</v>
          </cell>
        </row>
        <row r="297">
          <cell r="G297" t="str">
            <v xml:space="preserve">                 b.    Bilateral</v>
          </cell>
          <cell r="K297" t="str">
            <v>...</v>
          </cell>
          <cell r="L297" t="str">
            <v>...</v>
          </cell>
          <cell r="M297" t="str">
            <v>...</v>
          </cell>
          <cell r="N297" t="str">
            <v>...</v>
          </cell>
          <cell r="O297" t="str">
            <v>...</v>
          </cell>
          <cell r="P297">
            <v>4.5563803125000003E-2</v>
          </cell>
          <cell r="Q297">
            <v>1.5687839999999998E-2</v>
          </cell>
          <cell r="R297">
            <v>2.8096936794919994E-2</v>
          </cell>
          <cell r="S297">
            <v>3.9242625331839996E-2</v>
          </cell>
          <cell r="T297">
            <v>6.6051790198839999E-2</v>
          </cell>
          <cell r="U297">
            <v>0.14907919232559999</v>
          </cell>
          <cell r="V297">
            <v>6.2122254826647572E-2</v>
          </cell>
          <cell r="W297">
            <v>6.3824392326647578E-2</v>
          </cell>
          <cell r="X297">
            <v>6.7054979826647584E-2</v>
          </cell>
          <cell r="Y297">
            <v>0.10848031732664756</v>
          </cell>
          <cell r="Z297">
            <v>0.30148194430659025</v>
          </cell>
          <cell r="AE297">
            <v>7.4686123863134437</v>
          </cell>
          <cell r="AJ297">
            <v>7.7012978782912853</v>
          </cell>
          <cell r="AK297">
            <v>1.6966299125607982</v>
          </cell>
          <cell r="AL297">
            <v>3.1080295379434508</v>
          </cell>
          <cell r="AM297">
            <v>5.7167990937974507</v>
          </cell>
          <cell r="AN297">
            <v>8.4943621142197685</v>
          </cell>
          <cell r="AO297">
            <v>10.549953184743263</v>
          </cell>
          <cell r="AP297">
            <v>12.927038657899981</v>
          </cell>
          <cell r="AQ297">
            <v>19.327590338850694</v>
          </cell>
        </row>
        <row r="298">
          <cell r="G298" t="str">
            <v xml:space="preserve">                           Post-1994</v>
          </cell>
          <cell r="K298" t="str">
            <v>...</v>
          </cell>
          <cell r="L298" t="str">
            <v>...</v>
          </cell>
          <cell r="M298" t="str">
            <v>...</v>
          </cell>
          <cell r="N298" t="str">
            <v>...</v>
          </cell>
          <cell r="O298" t="str">
            <v>...</v>
          </cell>
          <cell r="P298">
            <v>4.5563803125000003E-2</v>
          </cell>
          <cell r="Q298">
            <v>1.5687839999999998E-2</v>
          </cell>
          <cell r="R298">
            <v>2.8096936794919994E-2</v>
          </cell>
          <cell r="S298">
            <v>3.9242625331839996E-2</v>
          </cell>
          <cell r="T298">
            <v>6.6051790198839999E-2</v>
          </cell>
          <cell r="U298">
            <v>0.14907919232559999</v>
          </cell>
          <cell r="V298">
            <v>6.2122254826647572E-2</v>
          </cell>
          <cell r="W298">
            <v>6.3824392326647578E-2</v>
          </cell>
          <cell r="X298">
            <v>6.7054979826647584E-2</v>
          </cell>
          <cell r="Y298">
            <v>0.10848031732664756</v>
          </cell>
          <cell r="Z298">
            <v>0.30148194430659025</v>
          </cell>
          <cell r="AE298">
            <v>0.6305082583134447</v>
          </cell>
          <cell r="AJ298">
            <v>0.90129787829128516</v>
          </cell>
          <cell r="AK298">
            <v>1.6966299125607982</v>
          </cell>
          <cell r="AL298">
            <v>3.1080295379434508</v>
          </cell>
          <cell r="AM298">
            <v>5.7167990937974507</v>
          </cell>
          <cell r="AN298">
            <v>8.4943621142197685</v>
          </cell>
          <cell r="AO298">
            <v>10.549953184743263</v>
          </cell>
          <cell r="AP298">
            <v>12.927038657899981</v>
          </cell>
          <cell r="AQ298">
            <v>19.327590338850694</v>
          </cell>
        </row>
        <row r="299">
          <cell r="G299" t="str">
            <v xml:space="preserve">                           Unrescheduled pre-1995</v>
          </cell>
          <cell r="P299">
            <v>0</v>
          </cell>
          <cell r="Q299">
            <v>0</v>
          </cell>
          <cell r="R299">
            <v>0</v>
          </cell>
          <cell r="S299">
            <v>0</v>
          </cell>
          <cell r="T299">
            <v>0</v>
          </cell>
          <cell r="U299">
            <v>0</v>
          </cell>
          <cell r="V299">
            <v>0</v>
          </cell>
          <cell r="W299">
            <v>0</v>
          </cell>
          <cell r="X299">
            <v>0</v>
          </cell>
          <cell r="Y299">
            <v>0</v>
          </cell>
          <cell r="Z299">
            <v>0</v>
          </cell>
          <cell r="AE299">
            <v>4.6201666279999998</v>
          </cell>
          <cell r="AJ299">
            <v>0</v>
          </cell>
          <cell r="AK299">
            <v>0</v>
          </cell>
          <cell r="AL299">
            <v>0</v>
          </cell>
          <cell r="AM299">
            <v>0</v>
          </cell>
          <cell r="AN299">
            <v>0</v>
          </cell>
          <cell r="AO299">
            <v>0</v>
          </cell>
          <cell r="AP299">
            <v>0</v>
          </cell>
          <cell r="AQ299">
            <v>0</v>
          </cell>
        </row>
        <row r="300">
          <cell r="G300" t="str">
            <v xml:space="preserve">                           Gap financing </v>
          </cell>
          <cell r="K300" t="str">
            <v>...</v>
          </cell>
          <cell r="L300" t="str">
            <v>...</v>
          </cell>
          <cell r="M300" t="str">
            <v>...</v>
          </cell>
          <cell r="N300" t="str">
            <v>...</v>
          </cell>
          <cell r="O300" t="str">
            <v>...</v>
          </cell>
          <cell r="P300">
            <v>0</v>
          </cell>
          <cell r="Q300">
            <v>0</v>
          </cell>
          <cell r="R300">
            <v>0</v>
          </cell>
          <cell r="S300">
            <v>0</v>
          </cell>
          <cell r="T300">
            <v>0</v>
          </cell>
          <cell r="U300">
            <v>0</v>
          </cell>
          <cell r="V300">
            <v>0</v>
          </cell>
          <cell r="W300">
            <v>0</v>
          </cell>
          <cell r="X300">
            <v>0</v>
          </cell>
          <cell r="Y300">
            <v>0</v>
          </cell>
          <cell r="Z300">
            <v>0</v>
          </cell>
          <cell r="AE300">
            <v>2.2179375000000001</v>
          </cell>
          <cell r="AJ300">
            <v>6.8</v>
          </cell>
          <cell r="AK300">
            <v>0</v>
          </cell>
          <cell r="AL300">
            <v>0</v>
          </cell>
          <cell r="AM300">
            <v>0</v>
          </cell>
          <cell r="AN300">
            <v>0</v>
          </cell>
          <cell r="AO300">
            <v>0</v>
          </cell>
          <cell r="AP300">
            <v>0</v>
          </cell>
          <cell r="AQ300">
            <v>0</v>
          </cell>
        </row>
        <row r="301">
          <cell r="G301" t="str">
            <v xml:space="preserve">                 c.    Rescheduled pre-1995 debt after debt relief 1/</v>
          </cell>
          <cell r="AE301">
            <v>50.417204690426971</v>
          </cell>
          <cell r="AJ301">
            <v>51.866423559607988</v>
          </cell>
          <cell r="AK301">
            <v>58.878515110565111</v>
          </cell>
          <cell r="AL301">
            <v>47.400000000000006</v>
          </cell>
          <cell r="AM301">
            <v>46.6</v>
          </cell>
          <cell r="AN301">
            <v>97.68301373959865</v>
          </cell>
          <cell r="AO301">
            <v>129.51745943390023</v>
          </cell>
          <cell r="AP301">
            <v>124.56496910119466</v>
          </cell>
          <cell r="AQ301">
            <v>110.81588410567572</v>
          </cell>
        </row>
        <row r="302">
          <cell r="G302" t="str">
            <v xml:space="preserve">                             Principal payments per 1996 rescheduling</v>
          </cell>
          <cell r="AE302">
            <v>20</v>
          </cell>
          <cell r="AJ302">
            <v>25</v>
          </cell>
          <cell r="AK302">
            <v>23.178515110565112</v>
          </cell>
          <cell r="AL302">
            <v>0</v>
          </cell>
          <cell r="AM302">
            <v>0</v>
          </cell>
          <cell r="AN302">
            <v>52.883013739598645</v>
          </cell>
          <cell r="AO302">
            <v>52.917459433900241</v>
          </cell>
          <cell r="AP302">
            <v>52.164969101194657</v>
          </cell>
          <cell r="AQ302">
            <v>42.515884105675724</v>
          </cell>
        </row>
        <row r="303">
          <cell r="G303" t="str">
            <v xml:space="preserve">                             Rescheduled payments of arrears to Turkmenistan &amp; Russia</v>
          </cell>
          <cell r="AE303">
            <v>0</v>
          </cell>
          <cell r="AJ303">
            <v>0</v>
          </cell>
          <cell r="AK303">
            <v>6</v>
          </cell>
          <cell r="AL303">
            <v>18.600000000000001</v>
          </cell>
          <cell r="AM303">
            <v>18.600000000000001</v>
          </cell>
          <cell r="AN303">
            <v>18.600000000000001</v>
          </cell>
          <cell r="AO303">
            <v>18.600000000000001</v>
          </cell>
          <cell r="AP303">
            <v>18.600000000000001</v>
          </cell>
          <cell r="AQ303">
            <v>18.600000000000001</v>
          </cell>
        </row>
        <row r="304">
          <cell r="G304" t="str">
            <v xml:space="preserve">                             Principal payments per 2000 rescheduling</v>
          </cell>
          <cell r="AE304">
            <v>0</v>
          </cell>
          <cell r="AJ304">
            <v>0</v>
          </cell>
          <cell r="AK304">
            <v>0</v>
          </cell>
          <cell r="AL304">
            <v>0</v>
          </cell>
          <cell r="AM304">
            <v>0</v>
          </cell>
          <cell r="AN304">
            <v>0</v>
          </cell>
          <cell r="AO304">
            <v>35.4</v>
          </cell>
          <cell r="AP304">
            <v>35.4</v>
          </cell>
          <cell r="AQ304">
            <v>35.4</v>
          </cell>
        </row>
        <row r="305">
          <cell r="G305" t="str">
            <v xml:space="preserve">                             Interest payments</v>
          </cell>
          <cell r="AE305">
            <v>30.417204690426974</v>
          </cell>
          <cell r="AJ305">
            <v>26.866423559607988</v>
          </cell>
          <cell r="AK305">
            <v>29.7</v>
          </cell>
          <cell r="AL305">
            <v>28.8</v>
          </cell>
          <cell r="AM305">
            <v>28</v>
          </cell>
          <cell r="AN305">
            <v>26.2</v>
          </cell>
          <cell r="AO305">
            <v>22.6</v>
          </cell>
          <cell r="AP305">
            <v>18.399999999999999</v>
          </cell>
          <cell r="AQ305">
            <v>14.3</v>
          </cell>
        </row>
        <row r="306">
          <cell r="G306" t="str">
            <v xml:space="preserve">                 d.    Commercial</v>
          </cell>
          <cell r="K306" t="str">
            <v>...</v>
          </cell>
          <cell r="L306" t="str">
            <v>...</v>
          </cell>
          <cell r="M306" t="str">
            <v>...</v>
          </cell>
          <cell r="N306" t="str">
            <v>...</v>
          </cell>
          <cell r="O306" t="str">
            <v>...</v>
          </cell>
          <cell r="P306">
            <v>0</v>
          </cell>
          <cell r="Q306">
            <v>0</v>
          </cell>
          <cell r="R306">
            <v>0</v>
          </cell>
          <cell r="S306">
            <v>0</v>
          </cell>
          <cell r="T306">
            <v>0</v>
          </cell>
          <cell r="U306">
            <v>0</v>
          </cell>
          <cell r="V306">
            <v>0</v>
          </cell>
          <cell r="W306">
            <v>0</v>
          </cell>
          <cell r="X306">
            <v>0</v>
          </cell>
          <cell r="Y306">
            <v>0</v>
          </cell>
          <cell r="Z306">
            <v>0</v>
          </cell>
          <cell r="AE306">
            <v>0</v>
          </cell>
          <cell r="AJ306">
            <v>0</v>
          </cell>
          <cell r="AK306">
            <v>2.835</v>
          </cell>
          <cell r="AL306">
            <v>2.7300000000000004</v>
          </cell>
          <cell r="AM306">
            <v>2.625</v>
          </cell>
          <cell r="AN306">
            <v>2.5200000000000005</v>
          </cell>
          <cell r="AO306">
            <v>2.415</v>
          </cell>
          <cell r="AP306">
            <v>2.31</v>
          </cell>
          <cell r="AQ306">
            <v>2.2050000000000001</v>
          </cell>
        </row>
        <row r="307">
          <cell r="G307" t="str">
            <v xml:space="preserve">                           Guaranteed</v>
          </cell>
          <cell r="K307" t="str">
            <v>...</v>
          </cell>
          <cell r="L307" t="str">
            <v>...</v>
          </cell>
          <cell r="M307" t="str">
            <v>...</v>
          </cell>
          <cell r="N307" t="str">
            <v>...</v>
          </cell>
          <cell r="O307" t="str">
            <v>...</v>
          </cell>
          <cell r="P307">
            <v>0</v>
          </cell>
          <cell r="Q307">
            <v>0</v>
          </cell>
          <cell r="R307">
            <v>0</v>
          </cell>
          <cell r="S307">
            <v>0</v>
          </cell>
          <cell r="T307">
            <v>0</v>
          </cell>
          <cell r="U307">
            <v>0</v>
          </cell>
          <cell r="V307">
            <v>0</v>
          </cell>
          <cell r="W307">
            <v>0</v>
          </cell>
          <cell r="X307">
            <v>0</v>
          </cell>
          <cell r="Y307">
            <v>0</v>
          </cell>
          <cell r="Z307">
            <v>0</v>
          </cell>
          <cell r="AE307">
            <v>0</v>
          </cell>
          <cell r="AJ307">
            <v>0</v>
          </cell>
          <cell r="AK307">
            <v>0.421875</v>
          </cell>
          <cell r="AL307">
            <v>0.40625</v>
          </cell>
          <cell r="AM307">
            <v>0.390625</v>
          </cell>
          <cell r="AN307">
            <v>0.375</v>
          </cell>
          <cell r="AO307">
            <v>0.359375</v>
          </cell>
          <cell r="AP307">
            <v>0.34375</v>
          </cell>
          <cell r="AQ307">
            <v>0.328125</v>
          </cell>
        </row>
        <row r="308">
          <cell r="G308" t="str">
            <v xml:space="preserve">                           Non-guaranteed</v>
          </cell>
          <cell r="K308" t="str">
            <v>...</v>
          </cell>
          <cell r="L308" t="str">
            <v>...</v>
          </cell>
          <cell r="M308" t="str">
            <v>...</v>
          </cell>
          <cell r="N308" t="str">
            <v>...</v>
          </cell>
          <cell r="O308" t="str">
            <v>...</v>
          </cell>
          <cell r="P308">
            <v>0</v>
          </cell>
          <cell r="Q308">
            <v>0</v>
          </cell>
          <cell r="R308">
            <v>0</v>
          </cell>
          <cell r="S308">
            <v>0</v>
          </cell>
          <cell r="T308">
            <v>0</v>
          </cell>
          <cell r="U308">
            <v>0</v>
          </cell>
          <cell r="V308">
            <v>0</v>
          </cell>
          <cell r="W308">
            <v>0</v>
          </cell>
          <cell r="X308">
            <v>0</v>
          </cell>
          <cell r="Y308">
            <v>0</v>
          </cell>
          <cell r="Z308">
            <v>0</v>
          </cell>
          <cell r="AE308">
            <v>0</v>
          </cell>
          <cell r="AJ308">
            <v>0</v>
          </cell>
          <cell r="AK308">
            <v>2.413125</v>
          </cell>
          <cell r="AL308">
            <v>2.3237500000000004</v>
          </cell>
          <cell r="AM308">
            <v>2.234375</v>
          </cell>
          <cell r="AN308">
            <v>2.1450000000000005</v>
          </cell>
          <cell r="AO308">
            <v>2.055625</v>
          </cell>
          <cell r="AP308">
            <v>1.9662500000000001</v>
          </cell>
          <cell r="AQ308">
            <v>1.8768750000000001</v>
          </cell>
        </row>
      </sheetData>
      <sheetData sheetId="13" refreshError="1">
        <row r="13">
          <cell r="G13" t="e">
            <v>#REF!</v>
          </cell>
          <cell r="H13">
            <v>0.7</v>
          </cell>
          <cell r="I13">
            <v>2.44</v>
          </cell>
          <cell r="J13">
            <v>4.1099999999999994</v>
          </cell>
          <cell r="K13">
            <v>2.4</v>
          </cell>
          <cell r="L13" t="e">
            <v>#REF!</v>
          </cell>
          <cell r="M13" t="e">
            <v>#REF!</v>
          </cell>
          <cell r="N13" t="e">
            <v>#REF!</v>
          </cell>
          <cell r="O13" t="e">
            <v>#REF!</v>
          </cell>
          <cell r="P13" t="e">
            <v>#REF!</v>
          </cell>
          <cell r="Q13" t="e">
            <v>#REF!</v>
          </cell>
          <cell r="R13" t="e">
            <v>#REF!</v>
          </cell>
          <cell r="S13" t="e">
            <v>#REF!</v>
          </cell>
          <cell r="T13" t="e">
            <v>#REF!</v>
          </cell>
          <cell r="U13" t="e">
            <v>#REF!</v>
          </cell>
          <cell r="V13">
            <v>13.499999999999998</v>
          </cell>
          <cell r="W13">
            <v>4.6522500000000004</v>
          </cell>
          <cell r="X13">
            <v>6.8022499999999999</v>
          </cell>
          <cell r="Y13">
            <v>6.3322500000000002</v>
          </cell>
          <cell r="Z13">
            <v>4.1022500000000015</v>
          </cell>
          <cell r="AA13">
            <v>21.889000000000003</v>
          </cell>
          <cell r="AB13">
            <v>4.0100000000000007</v>
          </cell>
          <cell r="AC13">
            <v>3.9060000000000001</v>
          </cell>
          <cell r="AD13">
            <v>6.14</v>
          </cell>
          <cell r="AE13">
            <v>4.38</v>
          </cell>
          <cell r="AF13">
            <v>18.436</v>
          </cell>
        </row>
        <row r="14">
          <cell r="G14">
            <v>0.97</v>
          </cell>
          <cell r="H14">
            <v>0.7</v>
          </cell>
          <cell r="I14">
            <v>2.44</v>
          </cell>
          <cell r="J14">
            <v>4.1099999999999994</v>
          </cell>
          <cell r="K14">
            <v>2.4</v>
          </cell>
          <cell r="L14">
            <v>9.6499999999999986</v>
          </cell>
          <cell r="M14">
            <v>1.95</v>
          </cell>
          <cell r="N14">
            <v>3.6500000000000004</v>
          </cell>
          <cell r="O14">
            <v>4.25</v>
          </cell>
          <cell r="P14">
            <v>4.87</v>
          </cell>
          <cell r="Q14">
            <v>14.719999999999999</v>
          </cell>
          <cell r="R14">
            <v>4.33</v>
          </cell>
          <cell r="S14">
            <v>2.61</v>
          </cell>
          <cell r="T14">
            <v>2.7600000000000002</v>
          </cell>
          <cell r="U14">
            <v>3.8000000000000003</v>
          </cell>
          <cell r="V14">
            <v>13.499999999999998</v>
          </cell>
          <cell r="W14">
            <v>4.6522500000000004</v>
          </cell>
          <cell r="X14">
            <v>6.8022499999999999</v>
          </cell>
          <cell r="Y14">
            <v>6.3322500000000002</v>
          </cell>
          <cell r="Z14">
            <v>4.1022500000000015</v>
          </cell>
          <cell r="AA14">
            <v>21.889000000000003</v>
          </cell>
          <cell r="AB14">
            <v>4.0100000000000007</v>
          </cell>
          <cell r="AC14">
            <v>3.9060000000000001</v>
          </cell>
          <cell r="AD14">
            <v>6.14</v>
          </cell>
          <cell r="AE14">
            <v>4.38</v>
          </cell>
          <cell r="AF14">
            <v>18.236000000000001</v>
          </cell>
        </row>
        <row r="15">
          <cell r="G15">
            <v>0.97</v>
          </cell>
          <cell r="H15">
            <v>0.2</v>
          </cell>
          <cell r="I15">
            <v>1.44</v>
          </cell>
          <cell r="J15">
            <v>1.5</v>
          </cell>
          <cell r="K15">
            <v>1.2</v>
          </cell>
          <cell r="L15">
            <v>4.34</v>
          </cell>
          <cell r="M15">
            <v>0.75</v>
          </cell>
          <cell r="N15">
            <v>0.8</v>
          </cell>
          <cell r="O15">
            <v>1</v>
          </cell>
          <cell r="P15">
            <v>1.0100000000000002</v>
          </cell>
          <cell r="Q15">
            <v>3.56</v>
          </cell>
          <cell r="R15">
            <v>0.57999999999999996</v>
          </cell>
          <cell r="S15">
            <v>0.64</v>
          </cell>
          <cell r="T15">
            <v>0.31</v>
          </cell>
          <cell r="U15">
            <v>0.22</v>
          </cell>
          <cell r="V15">
            <v>1.75</v>
          </cell>
          <cell r="W15">
            <v>0.08</v>
          </cell>
          <cell r="X15">
            <v>0</v>
          </cell>
          <cell r="Y15">
            <v>0</v>
          </cell>
          <cell r="Z15">
            <v>0</v>
          </cell>
          <cell r="AA15">
            <v>0.08</v>
          </cell>
          <cell r="AB15">
            <v>0</v>
          </cell>
          <cell r="AC15">
            <v>0</v>
          </cell>
          <cell r="AD15">
            <v>0</v>
          </cell>
          <cell r="AE15">
            <v>0</v>
          </cell>
          <cell r="AF15">
            <v>0</v>
          </cell>
        </row>
        <row r="16">
          <cell r="G16">
            <v>0</v>
          </cell>
          <cell r="H16">
            <v>0.5</v>
          </cell>
          <cell r="I16">
            <v>1</v>
          </cell>
          <cell r="J16">
            <v>2.61</v>
          </cell>
          <cell r="K16">
            <v>1.2</v>
          </cell>
          <cell r="L16">
            <v>5.31</v>
          </cell>
          <cell r="M16">
            <v>1.2</v>
          </cell>
          <cell r="N16">
            <v>1.6</v>
          </cell>
          <cell r="O16">
            <v>2</v>
          </cell>
          <cell r="P16">
            <v>2</v>
          </cell>
          <cell r="Q16">
            <v>6.8</v>
          </cell>
          <cell r="R16">
            <v>2.63</v>
          </cell>
          <cell r="S16">
            <v>0.47</v>
          </cell>
          <cell r="T16">
            <v>0.46</v>
          </cell>
          <cell r="U16">
            <v>0.09</v>
          </cell>
          <cell r="V16">
            <v>3.6499999999999995</v>
          </cell>
          <cell r="W16">
            <v>0.09</v>
          </cell>
          <cell r="X16">
            <v>0.54</v>
          </cell>
          <cell r="Y16">
            <v>0</v>
          </cell>
          <cell r="Z16">
            <v>0</v>
          </cell>
          <cell r="AA16">
            <v>0.63</v>
          </cell>
          <cell r="AB16">
            <v>0.56000000000000005</v>
          </cell>
          <cell r="AC16">
            <v>0.33</v>
          </cell>
          <cell r="AD16">
            <v>0.51</v>
          </cell>
          <cell r="AE16">
            <v>0.05</v>
          </cell>
          <cell r="AF16">
            <v>1.4500000000000002</v>
          </cell>
        </row>
        <row r="17">
          <cell r="G17">
            <v>0</v>
          </cell>
          <cell r="H17">
            <v>0</v>
          </cell>
          <cell r="I17">
            <v>0</v>
          </cell>
          <cell r="J17">
            <v>0</v>
          </cell>
          <cell r="K17">
            <v>0</v>
          </cell>
          <cell r="L17">
            <v>0</v>
          </cell>
          <cell r="M17">
            <v>0</v>
          </cell>
          <cell r="N17">
            <v>1.25</v>
          </cell>
          <cell r="O17">
            <v>1.25</v>
          </cell>
          <cell r="P17">
            <v>0.7</v>
          </cell>
          <cell r="Q17">
            <v>3.2</v>
          </cell>
          <cell r="R17">
            <v>1</v>
          </cell>
          <cell r="S17">
            <v>0.69</v>
          </cell>
          <cell r="T17">
            <v>0.62</v>
          </cell>
          <cell r="U17">
            <v>0.89</v>
          </cell>
          <cell r="V17">
            <v>3.2</v>
          </cell>
          <cell r="W17">
            <v>1.1599999999999999</v>
          </cell>
          <cell r="X17">
            <v>2.11</v>
          </cell>
          <cell r="Y17">
            <v>1.31</v>
          </cell>
          <cell r="Z17">
            <v>0.13</v>
          </cell>
          <cell r="AA17">
            <v>4.71</v>
          </cell>
          <cell r="AB17">
            <v>0</v>
          </cell>
          <cell r="AC17">
            <v>0</v>
          </cell>
          <cell r="AD17">
            <v>0.05</v>
          </cell>
          <cell r="AE17">
            <v>0.04</v>
          </cell>
          <cell r="AF17">
            <v>0.09</v>
          </cell>
        </row>
        <row r="18">
          <cell r="G18">
            <v>0</v>
          </cell>
          <cell r="H18">
            <v>0</v>
          </cell>
          <cell r="I18">
            <v>0</v>
          </cell>
          <cell r="J18">
            <v>0</v>
          </cell>
          <cell r="K18">
            <v>0</v>
          </cell>
          <cell r="L18">
            <v>0</v>
          </cell>
          <cell r="M18">
            <v>0</v>
          </cell>
          <cell r="N18">
            <v>0</v>
          </cell>
          <cell r="O18">
            <v>0</v>
          </cell>
          <cell r="P18">
            <v>0.56999999999999995</v>
          </cell>
          <cell r="Q18">
            <v>0.56999999999999995</v>
          </cell>
          <cell r="R18">
            <v>0</v>
          </cell>
          <cell r="S18">
            <v>0.43</v>
          </cell>
          <cell r="T18">
            <v>0.34</v>
          </cell>
          <cell r="U18">
            <v>0.59</v>
          </cell>
          <cell r="V18">
            <v>1.3599999999999999</v>
          </cell>
          <cell r="W18">
            <v>0.28000000000000003</v>
          </cell>
          <cell r="X18">
            <v>0.26</v>
          </cell>
          <cell r="Y18">
            <v>0.28999999999999998</v>
          </cell>
          <cell r="Z18">
            <v>0.38</v>
          </cell>
          <cell r="AA18">
            <v>1.21</v>
          </cell>
          <cell r="AB18">
            <v>0.6</v>
          </cell>
          <cell r="AC18">
            <v>1</v>
          </cell>
          <cell r="AD18">
            <v>0.25</v>
          </cell>
          <cell r="AE18">
            <v>0.76</v>
          </cell>
          <cell r="AF18">
            <v>2.6100000000000003</v>
          </cell>
        </row>
        <row r="19">
          <cell r="G19">
            <v>0</v>
          </cell>
          <cell r="H19">
            <v>0</v>
          </cell>
          <cell r="I19">
            <v>0</v>
          </cell>
          <cell r="J19">
            <v>0</v>
          </cell>
          <cell r="K19">
            <v>0</v>
          </cell>
          <cell r="L19">
            <v>0</v>
          </cell>
          <cell r="M19">
            <v>0</v>
          </cell>
          <cell r="N19">
            <v>0</v>
          </cell>
          <cell r="O19">
            <v>0</v>
          </cell>
          <cell r="P19">
            <v>0</v>
          </cell>
          <cell r="Q19">
            <v>0</v>
          </cell>
          <cell r="R19">
            <v>0</v>
          </cell>
          <cell r="S19">
            <v>0</v>
          </cell>
          <cell r="T19">
            <v>0.09</v>
          </cell>
          <cell r="U19">
            <v>7.0000000000000007E-2</v>
          </cell>
          <cell r="V19">
            <v>0.16</v>
          </cell>
          <cell r="W19">
            <v>0</v>
          </cell>
          <cell r="X19">
            <v>0.64</v>
          </cell>
          <cell r="Y19">
            <v>0.35</v>
          </cell>
          <cell r="Z19">
            <v>1.1000000000000001</v>
          </cell>
          <cell r="AA19">
            <v>2.09</v>
          </cell>
          <cell r="AB19">
            <v>0.43</v>
          </cell>
          <cell r="AC19">
            <v>0.36</v>
          </cell>
          <cell r="AD19">
            <v>1.79</v>
          </cell>
          <cell r="AE19">
            <v>0.83</v>
          </cell>
          <cell r="AF19">
            <v>3.41</v>
          </cell>
        </row>
        <row r="20">
          <cell r="G20">
            <v>0</v>
          </cell>
          <cell r="H20">
            <v>0</v>
          </cell>
          <cell r="I20">
            <v>0</v>
          </cell>
          <cell r="J20">
            <v>0</v>
          </cell>
          <cell r="K20">
            <v>0</v>
          </cell>
          <cell r="L20">
            <v>0</v>
          </cell>
          <cell r="M20">
            <v>0</v>
          </cell>
          <cell r="N20">
            <v>0</v>
          </cell>
          <cell r="O20">
            <v>0</v>
          </cell>
          <cell r="P20">
            <v>0</v>
          </cell>
          <cell r="Q20">
            <v>0</v>
          </cell>
          <cell r="R20">
            <v>0</v>
          </cell>
          <cell r="S20">
            <v>0</v>
          </cell>
          <cell r="T20">
            <v>0.46</v>
          </cell>
          <cell r="U20">
            <v>0.49</v>
          </cell>
          <cell r="V20">
            <v>0.95</v>
          </cell>
          <cell r="W20">
            <v>0.95</v>
          </cell>
          <cell r="X20">
            <v>1.38</v>
          </cell>
          <cell r="Y20">
            <v>1.47</v>
          </cell>
          <cell r="Z20">
            <v>1.18</v>
          </cell>
          <cell r="AA20">
            <v>4.9799999999999995</v>
          </cell>
          <cell r="AB20">
            <v>1.05</v>
          </cell>
          <cell r="AC20">
            <v>0.55000000000000004</v>
          </cell>
          <cell r="AD20">
            <v>0.48</v>
          </cell>
          <cell r="AE20">
            <v>0.79</v>
          </cell>
          <cell r="AF20">
            <v>2.87</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1.01</v>
          </cell>
          <cell r="X21">
            <v>0.25</v>
          </cell>
          <cell r="Y21">
            <v>0.37</v>
          </cell>
          <cell r="Z21">
            <v>0.1</v>
          </cell>
          <cell r="AA21">
            <v>1.73</v>
          </cell>
          <cell r="AB21">
            <v>0.17</v>
          </cell>
          <cell r="AC21">
            <v>0.25</v>
          </cell>
          <cell r="AD21">
            <v>0.66</v>
          </cell>
          <cell r="AE21">
            <v>0.26</v>
          </cell>
          <cell r="AF21">
            <v>1.34</v>
          </cell>
        </row>
        <row r="22">
          <cell r="G22">
            <v>0</v>
          </cell>
          <cell r="H22">
            <v>0</v>
          </cell>
          <cell r="I22">
            <v>0</v>
          </cell>
          <cell r="J22">
            <v>0</v>
          </cell>
          <cell r="K22">
            <v>0</v>
          </cell>
          <cell r="L22">
            <v>0</v>
          </cell>
          <cell r="M22">
            <v>0</v>
          </cell>
          <cell r="N22">
            <v>0</v>
          </cell>
          <cell r="O22">
            <v>0</v>
          </cell>
          <cell r="P22">
            <v>0.59</v>
          </cell>
          <cell r="Q22">
            <v>0.59</v>
          </cell>
          <cell r="R22">
            <v>0.12</v>
          </cell>
          <cell r="S22">
            <v>0.38</v>
          </cell>
          <cell r="T22">
            <v>0.48</v>
          </cell>
          <cell r="U22">
            <v>0.45</v>
          </cell>
          <cell r="V22">
            <v>1.43</v>
          </cell>
          <cell r="W22">
            <v>0.52</v>
          </cell>
          <cell r="X22">
            <v>0.66</v>
          </cell>
          <cell r="Y22">
            <v>1.04</v>
          </cell>
          <cell r="Z22">
            <v>0.22</v>
          </cell>
          <cell r="AA22">
            <v>2.4400000000000004</v>
          </cell>
          <cell r="AB22">
            <v>0.04</v>
          </cell>
          <cell r="AC22">
            <v>4.5999999999999999E-2</v>
          </cell>
          <cell r="AD22">
            <v>0</v>
          </cell>
          <cell r="AE22">
            <v>0</v>
          </cell>
          <cell r="AF22">
            <v>8.5999999999999993E-2</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1</v>
          </cell>
          <cell r="V23">
            <v>1</v>
          </cell>
          <cell r="W23">
            <v>0</v>
          </cell>
          <cell r="X23">
            <v>0.3</v>
          </cell>
          <cell r="Y23">
            <v>0.94</v>
          </cell>
          <cell r="Z23">
            <v>0.43</v>
          </cell>
          <cell r="AA23">
            <v>1.67</v>
          </cell>
          <cell r="AB23">
            <v>0.45</v>
          </cell>
          <cell r="AC23">
            <v>1.1000000000000001</v>
          </cell>
          <cell r="AD23">
            <v>0.5</v>
          </cell>
          <cell r="AE23">
            <v>0.2</v>
          </cell>
          <cell r="AF23">
            <v>2.25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0.1</v>
          </cell>
          <cell r="AE25">
            <v>0</v>
          </cell>
          <cell r="AF25">
            <v>0.1</v>
          </cell>
        </row>
        <row r="26">
          <cell r="G26">
            <v>0</v>
          </cell>
          <cell r="L26">
            <v>0</v>
          </cell>
          <cell r="M26">
            <v>0</v>
          </cell>
          <cell r="N26">
            <v>0</v>
          </cell>
          <cell r="O26">
            <v>0</v>
          </cell>
          <cell r="P26">
            <v>0</v>
          </cell>
          <cell r="Q26">
            <v>0</v>
          </cell>
          <cell r="R26">
            <v>0</v>
          </cell>
          <cell r="S26">
            <v>0</v>
          </cell>
          <cell r="T26">
            <v>0</v>
          </cell>
          <cell r="U26">
            <v>0</v>
          </cell>
          <cell r="V26">
            <v>0</v>
          </cell>
          <cell r="W26">
            <v>0</v>
          </cell>
          <cell r="X26">
            <v>0.1</v>
          </cell>
          <cell r="Y26">
            <v>0</v>
          </cell>
          <cell r="Z26">
            <v>0</v>
          </cell>
          <cell r="AA26">
            <v>0.1</v>
          </cell>
          <cell r="AB26">
            <v>0.21</v>
          </cell>
          <cell r="AC26">
            <v>7.0000000000000007E-2</v>
          </cell>
          <cell r="AD26">
            <v>0.3</v>
          </cell>
          <cell r="AE26">
            <v>0.5</v>
          </cell>
          <cell r="AF26">
            <v>1.08</v>
          </cell>
        </row>
        <row r="27">
          <cell r="G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G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1.5</v>
          </cell>
          <cell r="AE28">
            <v>0.4</v>
          </cell>
          <cell r="AF28">
            <v>1.9</v>
          </cell>
        </row>
        <row r="29">
          <cell r="G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0.55000000000000004</v>
          </cell>
          <cell r="AF29">
            <v>0.55000000000000004</v>
          </cell>
        </row>
        <row r="30">
          <cell r="G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v>
          </cell>
          <cell r="AD30">
            <v>0</v>
          </cell>
          <cell r="AE30">
            <v>0</v>
          </cell>
          <cell r="AF30">
            <v>0.2</v>
          </cell>
        </row>
        <row r="31">
          <cell r="G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G32" t="e">
            <v>#REF!</v>
          </cell>
          <cell r="H32">
            <v>0</v>
          </cell>
          <cell r="I32">
            <v>0</v>
          </cell>
          <cell r="J32">
            <v>0</v>
          </cell>
          <cell r="K32">
            <v>0</v>
          </cell>
          <cell r="L32" t="e">
            <v>#REF!</v>
          </cell>
          <cell r="M32" t="e">
            <v>#REF!</v>
          </cell>
          <cell r="N32" t="e">
            <v>#REF!</v>
          </cell>
          <cell r="O32" t="e">
            <v>#REF!</v>
          </cell>
          <cell r="P32" t="e">
            <v>#REF!</v>
          </cell>
          <cell r="Q32" t="e">
            <v>#REF!</v>
          </cell>
          <cell r="R32" t="e">
            <v>#REF!</v>
          </cell>
          <cell r="S32" t="e">
            <v>#REF!</v>
          </cell>
          <cell r="T32" t="e">
            <v>#REF!</v>
          </cell>
          <cell r="U32" t="e">
            <v>#REF!</v>
          </cell>
          <cell r="V32">
            <v>0</v>
          </cell>
          <cell r="W32">
            <v>0</v>
          </cell>
          <cell r="X32">
            <v>0</v>
          </cell>
          <cell r="Y32">
            <v>0</v>
          </cell>
          <cell r="Z32">
            <v>0</v>
          </cell>
          <cell r="AA32">
            <v>0</v>
          </cell>
          <cell r="AB32">
            <v>0</v>
          </cell>
          <cell r="AC32">
            <v>0</v>
          </cell>
          <cell r="AD32">
            <v>0</v>
          </cell>
          <cell r="AE32">
            <v>0</v>
          </cell>
          <cell r="AF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B34">
            <v>0.2</v>
          </cell>
        </row>
        <row r="35">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0.56225000000000058</v>
          </cell>
          <cell r="X35">
            <v>0.56225000000000058</v>
          </cell>
          <cell r="Y35">
            <v>0.56225000000000058</v>
          </cell>
          <cell r="Z35">
            <v>0.56225000000000058</v>
          </cell>
          <cell r="AA35">
            <v>2.2490000000000023</v>
          </cell>
          <cell r="AB35">
            <v>0.3</v>
          </cell>
          <cell r="AC35">
            <v>0</v>
          </cell>
          <cell r="AD35">
            <v>0</v>
          </cell>
          <cell r="AE35">
            <v>0</v>
          </cell>
          <cell r="AF35">
            <v>0.3</v>
          </cell>
        </row>
        <row r="37">
          <cell r="G37">
            <v>0</v>
          </cell>
          <cell r="H37">
            <v>0.05</v>
          </cell>
          <cell r="I37">
            <v>0.1</v>
          </cell>
          <cell r="J37">
            <v>1.9609999999999999</v>
          </cell>
          <cell r="K37">
            <v>0.12</v>
          </cell>
          <cell r="L37">
            <v>2.2309999999999999</v>
          </cell>
          <cell r="M37">
            <v>1.1200000000000001</v>
          </cell>
          <cell r="N37">
            <v>1.4100000000000001</v>
          </cell>
          <cell r="O37">
            <v>0.45</v>
          </cell>
          <cell r="P37">
            <v>0.45399999999999996</v>
          </cell>
          <cell r="Q37">
            <v>3.4340000000000002</v>
          </cell>
          <cell r="R37">
            <v>0.73</v>
          </cell>
          <cell r="S37">
            <v>0.46799999999999997</v>
          </cell>
          <cell r="T37">
            <v>0.38400000000000001</v>
          </cell>
          <cell r="U37">
            <v>0.67999999999999994</v>
          </cell>
          <cell r="V37">
            <v>2.2620000000000005</v>
          </cell>
          <cell r="W37">
            <v>8.3499999999999908E-2</v>
          </cell>
          <cell r="X37">
            <v>0.21449999999999991</v>
          </cell>
          <cell r="Y37">
            <v>0.44749999999999979</v>
          </cell>
          <cell r="Z37">
            <v>-6.8500000000000227E-2</v>
          </cell>
          <cell r="AA37">
            <v>0.6769999999999996</v>
          </cell>
          <cell r="AB37">
            <v>2.3294193458721457</v>
          </cell>
          <cell r="AC37">
            <v>2.1605010059309766</v>
          </cell>
          <cell r="AD37">
            <v>2.2319475582342898</v>
          </cell>
          <cell r="AE37">
            <v>1.8081320899625877</v>
          </cell>
          <cell r="AF37">
            <v>8.5299999999999994</v>
          </cell>
        </row>
        <row r="38">
          <cell r="G38">
            <v>0</v>
          </cell>
          <cell r="L38">
            <v>2.2309999999999999</v>
          </cell>
          <cell r="M38">
            <v>1.1200000000000001</v>
          </cell>
          <cell r="N38">
            <v>1.4100000000000001</v>
          </cell>
          <cell r="O38">
            <v>0.45</v>
          </cell>
          <cell r="P38">
            <v>0.45399999999999996</v>
          </cell>
          <cell r="Q38">
            <v>3.4340000000000002</v>
          </cell>
          <cell r="R38">
            <v>0.73</v>
          </cell>
          <cell r="S38">
            <v>0.46799999999999997</v>
          </cell>
          <cell r="T38">
            <v>0.38400000000000001</v>
          </cell>
          <cell r="U38">
            <v>0.67999999999999994</v>
          </cell>
          <cell r="V38">
            <v>2.2620000000000005</v>
          </cell>
          <cell r="W38">
            <v>1.202</v>
          </cell>
          <cell r="X38">
            <v>1.333</v>
          </cell>
          <cell r="Y38">
            <v>1.5659999999999998</v>
          </cell>
          <cell r="Z38">
            <v>1.0499999999999998</v>
          </cell>
          <cell r="AA38">
            <v>5.1509999999999998</v>
          </cell>
          <cell r="AB38">
            <v>1.9490714285714286</v>
          </cell>
          <cell r="AC38">
            <v>1.7951530886302596</v>
          </cell>
          <cell r="AD38">
            <v>1.8465996409335728</v>
          </cell>
          <cell r="AE38">
            <v>1.3777841726618707</v>
          </cell>
          <cell r="AF38">
            <v>6.9686083307971316</v>
          </cell>
        </row>
        <row r="39">
          <cell r="G39" t="str">
            <v>--</v>
          </cell>
          <cell r="H39" t="str">
            <v>--</v>
          </cell>
          <cell r="I39" t="str">
            <v>--</v>
          </cell>
          <cell r="J39" t="str">
            <v>--</v>
          </cell>
          <cell r="K39" t="str">
            <v>--</v>
          </cell>
          <cell r="L39">
            <v>0</v>
          </cell>
          <cell r="M39" t="str">
            <v>--</v>
          </cell>
          <cell r="N39" t="str">
            <v>--</v>
          </cell>
          <cell r="O39" t="str">
            <v>--</v>
          </cell>
          <cell r="P39" t="str">
            <v>--</v>
          </cell>
          <cell r="Q39">
            <v>0</v>
          </cell>
          <cell r="R39">
            <v>0</v>
          </cell>
          <cell r="S39">
            <v>0</v>
          </cell>
          <cell r="T39">
            <v>0</v>
          </cell>
          <cell r="U39">
            <v>0.1</v>
          </cell>
          <cell r="V39">
            <v>0.1</v>
          </cell>
          <cell r="W39" t="str">
            <v>--</v>
          </cell>
          <cell r="X39" t="str">
            <v>--</v>
          </cell>
          <cell r="Y39" t="str">
            <v>--</v>
          </cell>
          <cell r="Z39" t="str">
            <v>--</v>
          </cell>
          <cell r="AA39">
            <v>0</v>
          </cell>
          <cell r="AB39">
            <v>0.05</v>
          </cell>
          <cell r="AC39">
            <v>0.05</v>
          </cell>
          <cell r="AD39">
            <v>0.05</v>
          </cell>
          <cell r="AE39">
            <v>0.05</v>
          </cell>
          <cell r="AF39">
            <v>0.2</v>
          </cell>
        </row>
        <row r="40">
          <cell r="G40">
            <v>0</v>
          </cell>
          <cell r="H40">
            <v>0</v>
          </cell>
          <cell r="I40">
            <v>0</v>
          </cell>
          <cell r="J40">
            <v>0</v>
          </cell>
          <cell r="K40">
            <v>0</v>
          </cell>
          <cell r="L40">
            <v>0</v>
          </cell>
          <cell r="Q40">
            <v>0</v>
          </cell>
          <cell r="V40">
            <v>0</v>
          </cell>
          <cell r="W40">
            <v>0</v>
          </cell>
          <cell r="X40">
            <v>0</v>
          </cell>
          <cell r="Y40">
            <v>0.1</v>
          </cell>
          <cell r="Z40">
            <v>0.1</v>
          </cell>
          <cell r="AA40">
            <v>0.2</v>
          </cell>
          <cell r="AB40">
            <v>0</v>
          </cell>
          <cell r="AC40">
            <v>0</v>
          </cell>
          <cell r="AD40">
            <v>0</v>
          </cell>
          <cell r="AE40">
            <v>0.2</v>
          </cell>
          <cell r="AF40">
            <v>0.2</v>
          </cell>
        </row>
        <row r="41">
          <cell r="G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3.3000000000000002E-2</v>
          </cell>
          <cell r="AC41">
            <v>3.3000000000000002E-2</v>
          </cell>
          <cell r="AD41">
            <v>3.3000000000000002E-2</v>
          </cell>
          <cell r="AE41">
            <v>3.3000000000000002E-2</v>
          </cell>
          <cell r="AF41">
            <v>0.13200000000000001</v>
          </cell>
        </row>
        <row r="42">
          <cell r="G42">
            <v>0</v>
          </cell>
          <cell r="H42">
            <v>0</v>
          </cell>
          <cell r="I42">
            <v>0</v>
          </cell>
          <cell r="J42">
            <v>0</v>
          </cell>
          <cell r="K42">
            <v>0</v>
          </cell>
          <cell r="L42">
            <v>0</v>
          </cell>
          <cell r="M42">
            <v>0</v>
          </cell>
          <cell r="N42">
            <v>0</v>
          </cell>
          <cell r="O42">
            <v>0</v>
          </cell>
          <cell r="P42">
            <v>0.11399999999999999</v>
          </cell>
          <cell r="Q42">
            <v>0.11399999999999999</v>
          </cell>
          <cell r="R42">
            <v>0.25</v>
          </cell>
          <cell r="S42">
            <v>0.25</v>
          </cell>
          <cell r="T42">
            <v>0.25</v>
          </cell>
          <cell r="U42">
            <v>0.25</v>
          </cell>
          <cell r="V42">
            <v>1</v>
          </cell>
          <cell r="W42">
            <v>0</v>
          </cell>
          <cell r="X42">
            <v>0</v>
          </cell>
          <cell r="Y42">
            <v>0</v>
          </cell>
          <cell r="Z42">
            <v>0</v>
          </cell>
          <cell r="AA42">
            <v>0</v>
          </cell>
          <cell r="AB42">
            <v>0</v>
          </cell>
          <cell r="AC42">
            <v>0</v>
          </cell>
          <cell r="AD42">
            <v>0</v>
          </cell>
          <cell r="AE42">
            <v>0</v>
          </cell>
          <cell r="AF42">
            <v>0</v>
          </cell>
        </row>
        <row r="43">
          <cell r="G43">
            <v>0</v>
          </cell>
          <cell r="H43">
            <v>0.05</v>
          </cell>
          <cell r="I43">
            <v>0.1</v>
          </cell>
          <cell r="J43">
            <v>0.26100000000000001</v>
          </cell>
          <cell r="K43">
            <v>0.12</v>
          </cell>
          <cell r="L43">
            <v>0.53100000000000003</v>
          </cell>
          <cell r="M43">
            <v>0.12</v>
          </cell>
          <cell r="N43">
            <v>0.16000000000000003</v>
          </cell>
          <cell r="O43">
            <v>0.2</v>
          </cell>
          <cell r="P43">
            <v>0.2</v>
          </cell>
          <cell r="Q43">
            <v>0.68</v>
          </cell>
          <cell r="R43">
            <v>0.28000000000000003</v>
          </cell>
          <cell r="S43">
            <v>0.08</v>
          </cell>
          <cell r="T43">
            <v>0.01</v>
          </cell>
          <cell r="V43">
            <v>0.37000000000000005</v>
          </cell>
          <cell r="W43">
            <v>0</v>
          </cell>
          <cell r="X43">
            <v>0</v>
          </cell>
          <cell r="Y43" t="str">
            <v>--</v>
          </cell>
          <cell r="Z43">
            <v>0.3</v>
          </cell>
          <cell r="AA43">
            <v>0.3</v>
          </cell>
          <cell r="AB43">
            <v>0.3</v>
          </cell>
          <cell r="AF43">
            <v>0.3</v>
          </cell>
        </row>
        <row r="44">
          <cell r="G44">
            <v>0</v>
          </cell>
          <cell r="H44">
            <v>0</v>
          </cell>
          <cell r="I44">
            <v>0</v>
          </cell>
          <cell r="J44">
            <v>0</v>
          </cell>
          <cell r="K44">
            <v>0</v>
          </cell>
          <cell r="L44">
            <v>0</v>
          </cell>
          <cell r="Q44">
            <v>0</v>
          </cell>
          <cell r="U44">
            <v>0.25</v>
          </cell>
          <cell r="V44">
            <v>0.25</v>
          </cell>
          <cell r="W44">
            <v>0</v>
          </cell>
          <cell r="X44">
            <v>0</v>
          </cell>
          <cell r="Y44">
            <v>0.25</v>
          </cell>
          <cell r="Z44">
            <v>0.25</v>
          </cell>
          <cell r="AA44">
            <v>0.5</v>
          </cell>
          <cell r="AB44">
            <v>0.25</v>
          </cell>
          <cell r="AC44">
            <v>0.5</v>
          </cell>
          <cell r="AD44">
            <v>0.5</v>
          </cell>
          <cell r="AE44">
            <v>0.25</v>
          </cell>
          <cell r="AF44">
            <v>1.5</v>
          </cell>
        </row>
        <row r="45">
          <cell r="W45">
            <v>1.202</v>
          </cell>
          <cell r="X45">
            <v>1.333</v>
          </cell>
          <cell r="Y45">
            <v>0.81599999999999995</v>
          </cell>
          <cell r="Z45">
            <v>0</v>
          </cell>
          <cell r="AA45">
            <v>3.351</v>
          </cell>
          <cell r="AB45">
            <v>0.4</v>
          </cell>
          <cell r="AC45">
            <v>0.3</v>
          </cell>
          <cell r="AD45">
            <v>0.3</v>
          </cell>
          <cell r="AE45">
            <v>0.2</v>
          </cell>
          <cell r="AF45">
            <v>1.2</v>
          </cell>
        </row>
        <row r="46">
          <cell r="G46">
            <v>0</v>
          </cell>
          <cell r="L46">
            <v>0</v>
          </cell>
          <cell r="Q46">
            <v>0</v>
          </cell>
          <cell r="U46">
            <v>0.08</v>
          </cell>
          <cell r="V46">
            <v>0.08</v>
          </cell>
          <cell r="W46">
            <v>0</v>
          </cell>
          <cell r="X46">
            <v>0</v>
          </cell>
          <cell r="Y46">
            <v>0.375</v>
          </cell>
          <cell r="Z46">
            <v>0.375</v>
          </cell>
          <cell r="AA46">
            <v>0.75</v>
          </cell>
          <cell r="AB46">
            <v>0.375</v>
          </cell>
          <cell r="AC46">
            <v>0.375</v>
          </cell>
          <cell r="AD46">
            <v>0.375</v>
          </cell>
          <cell r="AE46">
            <v>0.375</v>
          </cell>
          <cell r="AF46">
            <v>1.5</v>
          </cell>
        </row>
        <row r="47">
          <cell r="G47">
            <v>0</v>
          </cell>
          <cell r="H47">
            <v>0</v>
          </cell>
          <cell r="I47">
            <v>0</v>
          </cell>
          <cell r="J47">
            <v>0</v>
          </cell>
          <cell r="K47">
            <v>0</v>
          </cell>
          <cell r="L47">
            <v>0</v>
          </cell>
          <cell r="M47">
            <v>0</v>
          </cell>
          <cell r="N47">
            <v>0.25</v>
          </cell>
          <cell r="O47">
            <v>0.25</v>
          </cell>
          <cell r="P47">
            <v>0.13999999999999999</v>
          </cell>
          <cell r="Q47">
            <v>0.64</v>
          </cell>
          <cell r="R47">
            <v>0.2</v>
          </cell>
          <cell r="S47">
            <v>0.13799999999999998</v>
          </cell>
          <cell r="T47">
            <v>0.124</v>
          </cell>
          <cell r="V47">
            <v>0.46199999999999997</v>
          </cell>
          <cell r="W47">
            <v>0</v>
          </cell>
          <cell r="X47">
            <v>0</v>
          </cell>
          <cell r="Y47">
            <v>0</v>
          </cell>
          <cell r="Z47">
            <v>0</v>
          </cell>
          <cell r="AA47">
            <v>0</v>
          </cell>
          <cell r="AB47">
            <v>0</v>
          </cell>
          <cell r="AC47">
            <v>0</v>
          </cell>
          <cell r="AD47">
            <v>0</v>
          </cell>
          <cell r="AE47">
            <v>0</v>
          </cell>
          <cell r="AF47">
            <v>0</v>
          </cell>
        </row>
        <row r="48">
          <cell r="G48">
            <v>0</v>
          </cell>
          <cell r="H48">
            <v>0</v>
          </cell>
          <cell r="I48">
            <v>0</v>
          </cell>
          <cell r="J48">
            <v>0</v>
          </cell>
          <cell r="K48">
            <v>0</v>
          </cell>
          <cell r="L48">
            <v>0</v>
          </cell>
          <cell r="Q48">
            <v>0</v>
          </cell>
          <cell r="V48">
            <v>0</v>
          </cell>
          <cell r="W48">
            <v>0</v>
          </cell>
          <cell r="X48">
            <v>0</v>
          </cell>
          <cell r="Y48">
            <v>0</v>
          </cell>
          <cell r="Z48">
            <v>0</v>
          </cell>
          <cell r="AA48">
            <v>0</v>
          </cell>
          <cell r="AB48">
            <v>0</v>
          </cell>
          <cell r="AC48">
            <v>0</v>
          </cell>
          <cell r="AD48">
            <v>0</v>
          </cell>
          <cell r="AE48">
            <v>0</v>
          </cell>
          <cell r="AF48">
            <v>0</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2.5000000000000001E-2</v>
          </cell>
          <cell r="Z49">
            <v>2.5000000000000001E-2</v>
          </cell>
          <cell r="AA49">
            <v>0.05</v>
          </cell>
          <cell r="AB49">
            <v>0.05</v>
          </cell>
          <cell r="AC49">
            <v>0</v>
          </cell>
          <cell r="AD49">
            <v>0.05</v>
          </cell>
          <cell r="AE49">
            <v>0</v>
          </cell>
          <cell r="AF49">
            <v>0.1</v>
          </cell>
        </row>
        <row r="50">
          <cell r="G50">
            <v>0</v>
          </cell>
          <cell r="H50" t="str">
            <v>--</v>
          </cell>
          <cell r="J50">
            <v>1.7</v>
          </cell>
          <cell r="K50" t="str">
            <v>--</v>
          </cell>
          <cell r="L50">
            <v>1.7</v>
          </cell>
          <cell r="M50">
            <v>1</v>
          </cell>
          <cell r="N50">
            <v>1</v>
          </cell>
          <cell r="Q50">
            <v>2</v>
          </cell>
          <cell r="V50">
            <v>0</v>
          </cell>
          <cell r="W50">
            <v>0</v>
          </cell>
          <cell r="X50">
            <v>0</v>
          </cell>
          <cell r="Y50">
            <v>0</v>
          </cell>
          <cell r="Z50">
            <v>0</v>
          </cell>
          <cell r="AA50">
            <v>0</v>
          </cell>
          <cell r="AB50">
            <v>0</v>
          </cell>
          <cell r="AC50">
            <v>0</v>
          </cell>
          <cell r="AD50">
            <v>0</v>
          </cell>
          <cell r="AE50">
            <v>0</v>
          </cell>
          <cell r="AF50">
            <v>0</v>
          </cell>
        </row>
        <row r="53">
          <cell r="AB53">
            <v>0.49107142857142855</v>
          </cell>
          <cell r="AC53">
            <v>0.53715308863025957</v>
          </cell>
          <cell r="AD53">
            <v>0.53859964093357271</v>
          </cell>
          <cell r="AE53">
            <v>0.26978417266187049</v>
          </cell>
          <cell r="AF53">
            <v>1.8366083307971315</v>
          </cell>
        </row>
        <row r="55">
          <cell r="G55">
            <v>0</v>
          </cell>
          <cell r="L55">
            <v>0</v>
          </cell>
          <cell r="M55">
            <v>0</v>
          </cell>
          <cell r="N55">
            <v>0</v>
          </cell>
          <cell r="O55">
            <v>0</v>
          </cell>
          <cell r="P55">
            <v>0</v>
          </cell>
          <cell r="Q55">
            <v>0</v>
          </cell>
          <cell r="R55">
            <v>0</v>
          </cell>
          <cell r="S55">
            <v>0</v>
          </cell>
          <cell r="T55">
            <v>0</v>
          </cell>
          <cell r="U55">
            <v>0</v>
          </cell>
          <cell r="V55">
            <v>0</v>
          </cell>
          <cell r="W55">
            <v>-1.1185</v>
          </cell>
          <cell r="X55">
            <v>-1.1185</v>
          </cell>
          <cell r="Y55">
            <v>-1.1185</v>
          </cell>
          <cell r="Z55">
            <v>-1.1185</v>
          </cell>
          <cell r="AA55">
            <v>-4.4740000000000002</v>
          </cell>
          <cell r="AB55">
            <v>0.38034791730071693</v>
          </cell>
          <cell r="AC55">
            <v>0.36534791730071697</v>
          </cell>
          <cell r="AD55">
            <v>0.38534791730071694</v>
          </cell>
          <cell r="AE55">
            <v>0.43034791730071698</v>
          </cell>
          <cell r="AF55">
            <v>1.5613916692028678</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6.5000000000000002E-2</v>
          </cell>
          <cell r="AC57">
            <v>0.05</v>
          </cell>
          <cell r="AD57">
            <v>0.05</v>
          </cell>
          <cell r="AE57">
            <v>0.05</v>
          </cell>
          <cell r="AF57">
            <v>0.21500000000000002</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2.5000000000000001E-2</v>
          </cell>
          <cell r="AF58">
            <v>2.5000000000000001E-2</v>
          </cell>
        </row>
        <row r="59">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0.03</v>
          </cell>
          <cell r="AC59">
            <v>0.03</v>
          </cell>
          <cell r="AD59">
            <v>0.03</v>
          </cell>
          <cell r="AE59">
            <v>0.03</v>
          </cell>
          <cell r="AF59">
            <v>0.12</v>
          </cell>
        </row>
        <row r="60">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0.02</v>
          </cell>
          <cell r="AE60">
            <v>0.04</v>
          </cell>
          <cell r="AF60">
            <v>0.06</v>
          </cell>
        </row>
        <row r="61">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-1.1185</v>
          </cell>
          <cell r="X62">
            <v>-1.1185</v>
          </cell>
          <cell r="Y62">
            <v>-1.1185</v>
          </cell>
          <cell r="Z62">
            <v>-1.1185</v>
          </cell>
          <cell r="AA62">
            <v>-4.4740000000000002</v>
          </cell>
          <cell r="AB62">
            <v>0.28534791730071696</v>
          </cell>
          <cell r="AC62">
            <v>0.28534791730071696</v>
          </cell>
          <cell r="AD62">
            <v>0.28534791730071696</v>
          </cell>
          <cell r="AE62">
            <v>0.28534791730071696</v>
          </cell>
          <cell r="AF62">
            <v>1.1413916692028678</v>
          </cell>
        </row>
        <row r="64">
          <cell r="G64" t="e">
            <v>#REF!</v>
          </cell>
          <cell r="H64">
            <v>0</v>
          </cell>
          <cell r="I64">
            <v>0</v>
          </cell>
          <cell r="J64">
            <v>0</v>
          </cell>
          <cell r="K64">
            <v>0</v>
          </cell>
          <cell r="L64" t="e">
            <v>#REF!</v>
          </cell>
          <cell r="M64" t="e">
            <v>#REF!</v>
          </cell>
          <cell r="N64" t="e">
            <v>#REF!</v>
          </cell>
          <cell r="O64" t="e">
            <v>#REF!</v>
          </cell>
          <cell r="P64" t="e">
            <v>#REF!</v>
          </cell>
          <cell r="Q64" t="e">
            <v>#REF!</v>
          </cell>
          <cell r="R64" t="e">
            <v>#REF!</v>
          </cell>
          <cell r="S64" t="e">
            <v>#REF!</v>
          </cell>
          <cell r="T64" t="e">
            <v>#REF!</v>
          </cell>
          <cell r="U64" t="e">
            <v>#REF!</v>
          </cell>
          <cell r="V64">
            <v>10.26</v>
          </cell>
          <cell r="W64">
            <v>1.6794999999999982</v>
          </cell>
          <cell r="X64">
            <v>1.1194999999999986</v>
          </cell>
          <cell r="Y64">
            <v>1.2594999999999987</v>
          </cell>
          <cell r="Z64">
            <v>19.549499999999998</v>
          </cell>
          <cell r="AA64">
            <v>23.608000000000001</v>
          </cell>
          <cell r="AB64">
            <v>4.47</v>
          </cell>
          <cell r="AC64">
            <v>2.21</v>
          </cell>
          <cell r="AD64">
            <v>0.02</v>
          </cell>
          <cell r="AE64">
            <v>0.42</v>
          </cell>
          <cell r="AF64">
            <v>7.12</v>
          </cell>
        </row>
        <row r="65">
          <cell r="G65">
            <v>0</v>
          </cell>
          <cell r="H65">
            <v>0</v>
          </cell>
          <cell r="I65">
            <v>0</v>
          </cell>
          <cell r="J65">
            <v>0</v>
          </cell>
          <cell r="K65">
            <v>0</v>
          </cell>
          <cell r="L65">
            <v>0</v>
          </cell>
          <cell r="M65">
            <v>0</v>
          </cell>
          <cell r="N65">
            <v>0</v>
          </cell>
          <cell r="O65">
            <v>0</v>
          </cell>
          <cell r="P65">
            <v>0</v>
          </cell>
          <cell r="Q65">
            <v>0</v>
          </cell>
          <cell r="R65">
            <v>0</v>
          </cell>
          <cell r="S65">
            <v>0</v>
          </cell>
          <cell r="T65">
            <v>10</v>
          </cell>
          <cell r="U65">
            <v>0.26</v>
          </cell>
          <cell r="V65">
            <v>10.26</v>
          </cell>
          <cell r="W65">
            <v>4.0999999999999996</v>
          </cell>
          <cell r="X65">
            <v>3.54</v>
          </cell>
          <cell r="Y65">
            <v>3.68</v>
          </cell>
          <cell r="Z65">
            <v>21.97</v>
          </cell>
          <cell r="AA65">
            <v>33.290000000000006</v>
          </cell>
          <cell r="AB65">
            <v>4.47</v>
          </cell>
          <cell r="AC65">
            <v>2.21</v>
          </cell>
          <cell r="AD65">
            <v>0.02</v>
          </cell>
          <cell r="AE65">
            <v>0.42</v>
          </cell>
          <cell r="AF65">
            <v>7.12</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0.19</v>
          </cell>
          <cell r="V66">
            <v>0.19</v>
          </cell>
          <cell r="W66">
            <v>0</v>
          </cell>
          <cell r="X66">
            <v>0.14000000000000001</v>
          </cell>
          <cell r="Y66">
            <v>0.18</v>
          </cell>
          <cell r="Z66">
            <v>0.27</v>
          </cell>
          <cell r="AA66">
            <v>0.59000000000000008</v>
          </cell>
          <cell r="AB66">
            <v>0</v>
          </cell>
          <cell r="AC66">
            <v>0.02</v>
          </cell>
          <cell r="AD66">
            <v>0.02</v>
          </cell>
          <cell r="AE66">
            <v>0.37</v>
          </cell>
          <cell r="AF66">
            <v>0.41</v>
          </cell>
        </row>
        <row r="67">
          <cell r="G67">
            <v>0</v>
          </cell>
          <cell r="H67">
            <v>0</v>
          </cell>
          <cell r="I67">
            <v>0</v>
          </cell>
          <cell r="J67">
            <v>0</v>
          </cell>
          <cell r="K67">
            <v>0</v>
          </cell>
          <cell r="L67">
            <v>0</v>
          </cell>
          <cell r="M67">
            <v>0</v>
          </cell>
          <cell r="N67">
            <v>0</v>
          </cell>
          <cell r="O67">
            <v>0</v>
          </cell>
          <cell r="P67">
            <v>0</v>
          </cell>
          <cell r="Q67">
            <v>0</v>
          </cell>
          <cell r="R67">
            <v>0</v>
          </cell>
          <cell r="S67">
            <v>0</v>
          </cell>
          <cell r="T67">
            <v>10</v>
          </cell>
          <cell r="U67">
            <v>7.0000000000000007E-2</v>
          </cell>
          <cell r="V67">
            <v>10.07</v>
          </cell>
          <cell r="W67">
            <v>4.0999999999999996</v>
          </cell>
          <cell r="X67">
            <v>3.4</v>
          </cell>
          <cell r="Y67">
            <v>3.5</v>
          </cell>
          <cell r="Z67">
            <v>21.7</v>
          </cell>
          <cell r="AA67">
            <v>32.700000000000003</v>
          </cell>
          <cell r="AB67">
            <v>4.47</v>
          </cell>
          <cell r="AC67">
            <v>2.19</v>
          </cell>
          <cell r="AD67">
            <v>0</v>
          </cell>
          <cell r="AE67">
            <v>0.05</v>
          </cell>
          <cell r="AF67">
            <v>6.71</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G69" t="e">
            <v>#REF!</v>
          </cell>
          <cell r="H69">
            <v>0</v>
          </cell>
          <cell r="I69">
            <v>0</v>
          </cell>
          <cell r="J69">
            <v>0</v>
          </cell>
          <cell r="K69">
            <v>0</v>
          </cell>
          <cell r="L69" t="e">
            <v>#REF!</v>
          </cell>
          <cell r="M69" t="e">
            <v>#REF!</v>
          </cell>
          <cell r="N69" t="e">
            <v>#REF!</v>
          </cell>
          <cell r="O69" t="e">
            <v>#REF!</v>
          </cell>
          <cell r="P69" t="e">
            <v>#REF!</v>
          </cell>
          <cell r="Q69" t="e">
            <v>#REF!</v>
          </cell>
          <cell r="R69" t="e">
            <v>#REF!</v>
          </cell>
          <cell r="S69" t="e">
            <v>#REF!</v>
          </cell>
          <cell r="T69" t="e">
            <v>#REF!</v>
          </cell>
          <cell r="U69" t="e">
            <v>#REF!</v>
          </cell>
          <cell r="V69">
            <v>0</v>
          </cell>
          <cell r="W69">
            <v>0</v>
          </cell>
          <cell r="X69">
            <v>0</v>
          </cell>
          <cell r="Y69">
            <v>0</v>
          </cell>
          <cell r="Z69">
            <v>0</v>
          </cell>
          <cell r="AA69">
            <v>0</v>
          </cell>
          <cell r="AB69">
            <v>0</v>
          </cell>
          <cell r="AC69">
            <v>0</v>
          </cell>
          <cell r="AD69">
            <v>0</v>
          </cell>
          <cell r="AE69">
            <v>0</v>
          </cell>
          <cell r="AF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2">
          <cell r="W72">
            <v>-2.4205000000000014</v>
          </cell>
          <cell r="X72">
            <v>-2.4205000000000014</v>
          </cell>
          <cell r="Y72">
            <v>-2.4205000000000014</v>
          </cell>
          <cell r="Z72">
            <v>-2.4205000000000014</v>
          </cell>
          <cell r="AA72">
            <v>-9.6820000000000057</v>
          </cell>
          <cell r="AB72">
            <v>0</v>
          </cell>
          <cell r="AC72">
            <v>0</v>
          </cell>
          <cell r="AD72">
            <v>0</v>
          </cell>
          <cell r="AE72">
            <v>0</v>
          </cell>
          <cell r="AF72">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0.7</v>
          </cell>
          <cell r="X74">
            <v>0.7</v>
          </cell>
          <cell r="Y74">
            <v>0.7</v>
          </cell>
          <cell r="Z74">
            <v>0.5</v>
          </cell>
          <cell r="AA74">
            <v>2.5</v>
          </cell>
          <cell r="AB74">
            <v>0</v>
          </cell>
          <cell r="AC74">
            <v>0</v>
          </cell>
          <cell r="AD74">
            <v>0</v>
          </cell>
          <cell r="AE74">
            <v>0</v>
          </cell>
          <cell r="AF74">
            <v>1.5</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0.7</v>
          </cell>
          <cell r="X75">
            <v>0.7</v>
          </cell>
          <cell r="Y75">
            <v>0.7</v>
          </cell>
          <cell r="Z75">
            <v>0.5</v>
          </cell>
          <cell r="AA75">
            <v>2.5</v>
          </cell>
          <cell r="AF75">
            <v>1.5</v>
          </cell>
        </row>
        <row r="77">
          <cell r="G77">
            <v>0</v>
          </cell>
          <cell r="H77">
            <v>0</v>
          </cell>
          <cell r="I77">
            <v>28.67</v>
          </cell>
          <cell r="J77">
            <v>7.4</v>
          </cell>
          <cell r="K77">
            <v>39.269999999999996</v>
          </cell>
          <cell r="L77">
            <v>75.34</v>
          </cell>
          <cell r="M77">
            <v>2.06</v>
          </cell>
          <cell r="N77">
            <v>30</v>
          </cell>
          <cell r="O77">
            <v>0</v>
          </cell>
          <cell r="P77">
            <v>30</v>
          </cell>
          <cell r="Q77">
            <v>62.06</v>
          </cell>
          <cell r="R77">
            <v>0</v>
          </cell>
          <cell r="S77">
            <v>0</v>
          </cell>
          <cell r="T77">
            <v>0</v>
          </cell>
          <cell r="U77">
            <v>61.45</v>
          </cell>
          <cell r="V77">
            <v>61.45</v>
          </cell>
          <cell r="W77">
            <v>0</v>
          </cell>
          <cell r="X77">
            <v>0.4</v>
          </cell>
          <cell r="Y77">
            <v>0.94</v>
          </cell>
          <cell r="Z77">
            <v>36.049999999999997</v>
          </cell>
          <cell r="AA77">
            <v>37.39</v>
          </cell>
          <cell r="AB77">
            <v>0</v>
          </cell>
          <cell r="AC77">
            <v>0</v>
          </cell>
          <cell r="AD77">
            <v>32.5</v>
          </cell>
          <cell r="AE77">
            <v>0.04</v>
          </cell>
          <cell r="AF77">
            <v>32.54</v>
          </cell>
        </row>
        <row r="78">
          <cell r="G78">
            <v>0</v>
          </cell>
          <cell r="H78">
            <v>0</v>
          </cell>
          <cell r="I78">
            <v>28.67</v>
          </cell>
          <cell r="J78">
            <v>7.4</v>
          </cell>
          <cell r="K78">
            <v>39.269999999999996</v>
          </cell>
          <cell r="L78">
            <v>75.34</v>
          </cell>
          <cell r="M78">
            <v>2.06</v>
          </cell>
          <cell r="N78">
            <v>0</v>
          </cell>
          <cell r="O78">
            <v>0</v>
          </cell>
          <cell r="P78">
            <v>0</v>
          </cell>
          <cell r="Q78">
            <v>2.06</v>
          </cell>
          <cell r="R78">
            <v>0</v>
          </cell>
          <cell r="S78">
            <v>0</v>
          </cell>
          <cell r="T78">
            <v>0</v>
          </cell>
          <cell r="U78">
            <v>0</v>
          </cell>
          <cell r="V78">
            <v>0</v>
          </cell>
          <cell r="W78">
            <v>0</v>
          </cell>
          <cell r="X78">
            <v>0</v>
          </cell>
          <cell r="Y78">
            <v>0</v>
          </cell>
          <cell r="Z78">
            <v>0</v>
          </cell>
          <cell r="AA78">
            <v>0</v>
          </cell>
          <cell r="AB78">
            <v>0</v>
          </cell>
          <cell r="AC78">
            <v>0</v>
          </cell>
          <cell r="AD78">
            <v>0</v>
          </cell>
          <cell r="AE78">
            <v>0.04</v>
          </cell>
          <cell r="AF78">
            <v>0.04</v>
          </cell>
        </row>
        <row r="79">
          <cell r="G79">
            <v>0</v>
          </cell>
          <cell r="H79">
            <v>0</v>
          </cell>
          <cell r="I79">
            <v>0</v>
          </cell>
          <cell r="J79">
            <v>0</v>
          </cell>
          <cell r="K79">
            <v>0</v>
          </cell>
          <cell r="L79">
            <v>0</v>
          </cell>
          <cell r="M79">
            <v>0</v>
          </cell>
          <cell r="N79">
            <v>30</v>
          </cell>
          <cell r="O79">
            <v>0</v>
          </cell>
          <cell r="P79">
            <v>30</v>
          </cell>
          <cell r="Q79">
            <v>60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41.45</v>
          </cell>
          <cell r="V80">
            <v>41.45</v>
          </cell>
          <cell r="W80">
            <v>0</v>
          </cell>
          <cell r="X80">
            <v>0.4</v>
          </cell>
          <cell r="Y80">
            <v>0.94</v>
          </cell>
          <cell r="Z80">
            <v>21.05</v>
          </cell>
          <cell r="AA80">
            <v>22.39</v>
          </cell>
          <cell r="AB80">
            <v>0</v>
          </cell>
          <cell r="AC80">
            <v>0</v>
          </cell>
          <cell r="AD80">
            <v>32.5</v>
          </cell>
          <cell r="AE80">
            <v>0</v>
          </cell>
          <cell r="AF80">
            <v>32.5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20</v>
          </cell>
          <cell r="V81">
            <v>20</v>
          </cell>
          <cell r="W81">
            <v>0</v>
          </cell>
          <cell r="X81">
            <v>0</v>
          </cell>
          <cell r="Y81">
            <v>0</v>
          </cell>
          <cell r="Z81">
            <v>15</v>
          </cell>
          <cell r="AA81">
            <v>15</v>
          </cell>
          <cell r="AB81">
            <v>0</v>
          </cell>
          <cell r="AC81">
            <v>0</v>
          </cell>
          <cell r="AD81">
            <v>0</v>
          </cell>
          <cell r="AE81">
            <v>0</v>
          </cell>
          <cell r="AF81">
            <v>0</v>
          </cell>
        </row>
        <row r="83">
          <cell r="G83">
            <v>0</v>
          </cell>
          <cell r="H83">
            <v>0</v>
          </cell>
          <cell r="I83">
            <v>0</v>
          </cell>
          <cell r="J83">
            <v>2.7894000000000001</v>
          </cell>
          <cell r="K83">
            <v>4.8814500000000011E-2</v>
          </cell>
          <cell r="L83">
            <v>2.8382145000000003</v>
          </cell>
          <cell r="M83">
            <v>4.3523199999999997</v>
          </cell>
          <cell r="N83">
            <v>4.6539148718719998</v>
          </cell>
          <cell r="O83">
            <v>6.6831867872000004</v>
          </cell>
          <cell r="P83">
            <v>8.603476999999998</v>
          </cell>
          <cell r="Q83">
            <v>24.292898659071998</v>
          </cell>
          <cell r="R83">
            <v>1.6118200000000003</v>
          </cell>
          <cell r="S83">
            <v>1.1115999999999999</v>
          </cell>
          <cell r="T83">
            <v>4.0573399999999991</v>
          </cell>
          <cell r="U83">
            <v>2.2231999999999998</v>
          </cell>
          <cell r="V83">
            <v>9.0039600000000011</v>
          </cell>
          <cell r="W83">
            <v>2.2802280000000001</v>
          </cell>
          <cell r="X83">
            <v>2.4002400000000002</v>
          </cell>
          <cell r="Y83">
            <v>4.7404739999999999</v>
          </cell>
          <cell r="Z83">
            <v>5.0159015399999998</v>
          </cell>
          <cell r="AA83">
            <v>14.436843539999998</v>
          </cell>
          <cell r="AB83">
            <v>1.1332640000000003</v>
          </cell>
          <cell r="AC83">
            <v>1.081752</v>
          </cell>
          <cell r="AD83">
            <v>2.1119919999999999</v>
          </cell>
          <cell r="AE83">
            <v>2.4210640000000003</v>
          </cell>
          <cell r="AF83">
            <v>6.7480720000000005</v>
          </cell>
        </row>
        <row r="84">
          <cell r="G84">
            <v>0</v>
          </cell>
          <cell r="H84">
            <v>0</v>
          </cell>
          <cell r="I84">
            <v>0</v>
          </cell>
          <cell r="J84">
            <v>2.7894000000000001</v>
          </cell>
          <cell r="K84">
            <v>4.8814500000000011E-2</v>
          </cell>
          <cell r="L84">
            <v>2.8382145000000003</v>
          </cell>
          <cell r="M84">
            <v>4.3523199999999997</v>
          </cell>
          <cell r="N84">
            <v>4.6539148718719998</v>
          </cell>
          <cell r="O84">
            <v>6.6831867872000004</v>
          </cell>
          <cell r="P84">
            <v>8.603476999999998</v>
          </cell>
          <cell r="Q84">
            <v>24.292898659071998</v>
          </cell>
          <cell r="R84">
            <v>1.6118200000000003</v>
          </cell>
          <cell r="S84">
            <v>1.1115999999999999</v>
          </cell>
          <cell r="T84">
            <v>4.0573399999999991</v>
          </cell>
          <cell r="U84">
            <v>2.2231999999999998</v>
          </cell>
          <cell r="V84">
            <v>9.0039600000000011</v>
          </cell>
          <cell r="W84">
            <v>2.2802280000000001</v>
          </cell>
          <cell r="X84">
            <v>2.4002400000000002</v>
          </cell>
          <cell r="Y84">
            <v>4.7404739999999999</v>
          </cell>
          <cell r="Z84">
            <v>5.0159015399999998</v>
          </cell>
          <cell r="AA84">
            <v>14.436843539999998</v>
          </cell>
          <cell r="AB84">
            <v>1.1332640000000003</v>
          </cell>
          <cell r="AC84">
            <v>1.081752</v>
          </cell>
          <cell r="AD84">
            <v>2.1119919999999999</v>
          </cell>
          <cell r="AE84">
            <v>2.4210640000000003</v>
          </cell>
          <cell r="AF84">
            <v>6.7480720000000005</v>
          </cell>
        </row>
      </sheetData>
      <sheetData sheetId="14" refreshError="1"/>
      <sheetData sheetId="15" refreshError="1"/>
      <sheetData sheetId="16" refreshError="1"/>
      <sheetData sheetId="17" refreshError="1">
        <row r="7">
          <cell r="G7" t="str">
            <v>Table 4.  Georgia: Key Indicators of External Indebtedness</v>
          </cell>
        </row>
        <row r="8">
          <cell r="G8" t="str">
            <v>(In million of U.S. dollars)</v>
          </cell>
        </row>
        <row r="11">
          <cell r="H11" t="str">
            <v/>
          </cell>
          <cell r="I11" t="str">
            <v/>
          </cell>
          <cell r="J11" t="str">
            <v/>
          </cell>
          <cell r="K11" t="str">
            <v/>
          </cell>
          <cell r="L11" t="str">
            <v>Q1</v>
          </cell>
          <cell r="M11" t="str">
            <v>Q2</v>
          </cell>
          <cell r="N11" t="str">
            <v>Q3</v>
          </cell>
          <cell r="O11" t="str">
            <v>Q4</v>
          </cell>
          <cell r="P11" t="str">
            <v/>
          </cell>
          <cell r="Q11" t="str">
            <v>Q1</v>
          </cell>
          <cell r="R11" t="str">
            <v>Q2</v>
          </cell>
          <cell r="S11" t="str">
            <v>Q3</v>
          </cell>
          <cell r="T11" t="str">
            <v>Q4</v>
          </cell>
          <cell r="U11" t="str">
            <v/>
          </cell>
          <cell r="V11" t="str">
            <v>Q1</v>
          </cell>
          <cell r="W11" t="str">
            <v>Q2</v>
          </cell>
          <cell r="X11" t="str">
            <v>Q3</v>
          </cell>
          <cell r="Y11" t="str">
            <v>Q4</v>
          </cell>
          <cell r="Z11" t="str">
            <v>Est.</v>
          </cell>
          <cell r="AA11" t="str">
            <v>Q1</v>
          </cell>
          <cell r="AB11" t="str">
            <v>Q2</v>
          </cell>
          <cell r="AC11" t="str">
            <v>Q3</v>
          </cell>
          <cell r="AD11" t="str">
            <v>Q4</v>
          </cell>
          <cell r="AE11" t="str">
            <v>Prel Est.</v>
          </cell>
          <cell r="AF11" t="str">
            <v>Q1</v>
          </cell>
          <cell r="AG11" t="str">
            <v>Q2</v>
          </cell>
          <cell r="AH11" t="str">
            <v>Q3</v>
          </cell>
          <cell r="AI11" t="str">
            <v>Q4</v>
          </cell>
          <cell r="AJ11" t="str">
            <v>Proj</v>
          </cell>
          <cell r="AK11" t="str">
            <v>Proj</v>
          </cell>
          <cell r="AL11" t="str">
            <v>Proj</v>
          </cell>
          <cell r="AM11" t="str">
            <v>Proj</v>
          </cell>
          <cell r="AN11" t="str">
            <v>Proj</v>
          </cell>
          <cell r="AO11" t="str">
            <v>Proj</v>
          </cell>
          <cell r="AP11" t="str">
            <v>Proj</v>
          </cell>
          <cell r="AQ11" t="str">
            <v>Proj</v>
          </cell>
          <cell r="AR11" t="str">
            <v>Proj</v>
          </cell>
          <cell r="AS11" t="str">
            <v>Proj</v>
          </cell>
          <cell r="AT11" t="str">
            <v>Proj</v>
          </cell>
          <cell r="AU11" t="str">
            <v>Proj</v>
          </cell>
        </row>
        <row r="12">
          <cell r="H12">
            <v>1991</v>
          </cell>
          <cell r="I12">
            <v>1992</v>
          </cell>
          <cell r="J12">
            <v>1993</v>
          </cell>
          <cell r="K12">
            <v>1994</v>
          </cell>
          <cell r="L12">
            <v>1995</v>
          </cell>
          <cell r="M12">
            <v>1995</v>
          </cell>
          <cell r="N12">
            <v>1995</v>
          </cell>
          <cell r="O12">
            <v>1995</v>
          </cell>
          <cell r="P12">
            <v>1995</v>
          </cell>
          <cell r="Q12">
            <v>1996</v>
          </cell>
          <cell r="R12">
            <v>1996</v>
          </cell>
          <cell r="S12">
            <v>1996</v>
          </cell>
          <cell r="T12">
            <v>1996</v>
          </cell>
          <cell r="U12">
            <v>1996</v>
          </cell>
          <cell r="V12">
            <v>1997</v>
          </cell>
          <cell r="W12">
            <v>1997</v>
          </cell>
          <cell r="X12">
            <v>1997</v>
          </cell>
          <cell r="Y12">
            <v>1997</v>
          </cell>
          <cell r="Z12">
            <v>1997</v>
          </cell>
          <cell r="AA12">
            <v>1998</v>
          </cell>
          <cell r="AB12">
            <v>1998</v>
          </cell>
          <cell r="AC12">
            <v>1998</v>
          </cell>
          <cell r="AD12">
            <v>1998</v>
          </cell>
          <cell r="AE12">
            <v>1998</v>
          </cell>
          <cell r="AF12">
            <v>1999</v>
          </cell>
          <cell r="AG12">
            <v>1999</v>
          </cell>
          <cell r="AH12">
            <v>1999</v>
          </cell>
          <cell r="AI12">
            <v>1999</v>
          </cell>
          <cell r="AJ12">
            <v>1999</v>
          </cell>
          <cell r="AK12">
            <v>2000</v>
          </cell>
          <cell r="AL12">
            <v>2001</v>
          </cell>
          <cell r="AM12">
            <v>2002</v>
          </cell>
          <cell r="AN12">
            <v>2003</v>
          </cell>
          <cell r="AO12">
            <v>2004</v>
          </cell>
          <cell r="AP12">
            <v>2005</v>
          </cell>
          <cell r="AQ12">
            <v>2006</v>
          </cell>
          <cell r="AR12">
            <v>2007</v>
          </cell>
          <cell r="AS12">
            <v>2008</v>
          </cell>
          <cell r="AT12">
            <v>2009</v>
          </cell>
          <cell r="AU12">
            <v>2010</v>
          </cell>
        </row>
        <row r="14">
          <cell r="G14" t="str">
            <v>0.   Originally scheduled debt service, before restructuring</v>
          </cell>
          <cell r="P14">
            <v>317.52601796938018</v>
          </cell>
          <cell r="U14">
            <v>113.73234174072881</v>
          </cell>
          <cell r="Z14">
            <v>129.27196020288562</v>
          </cell>
          <cell r="AE14">
            <v>40.36980534712329</v>
          </cell>
          <cell r="AJ14">
            <v>52.424547171307623</v>
          </cell>
          <cell r="AK14">
            <v>65.222731062327867</v>
          </cell>
          <cell r="AL14">
            <v>70.269005518177721</v>
          </cell>
          <cell r="AM14">
            <v>93.235432439803233</v>
          </cell>
          <cell r="AN14">
            <v>108.98636102623091</v>
          </cell>
          <cell r="AO14">
            <v>120.33090868005381</v>
          </cell>
          <cell r="AP14">
            <v>120.6799556533305</v>
          </cell>
          <cell r="AQ14">
            <v>113.90334388147475</v>
          </cell>
          <cell r="AR14">
            <v>113.88444550462958</v>
          </cell>
          <cell r="AS14">
            <v>112.83225205786729</v>
          </cell>
          <cell r="AT14">
            <v>115.51071120337542</v>
          </cell>
          <cell r="AU14">
            <v>126.41274258691635</v>
          </cell>
        </row>
        <row r="15">
          <cell r="G15" t="str">
            <v xml:space="preserve">         Principal</v>
          </cell>
          <cell r="P15">
            <v>268.43024618780498</v>
          </cell>
          <cell r="U15">
            <v>83.456584147297505</v>
          </cell>
          <cell r="Z15">
            <v>105.65321548762398</v>
          </cell>
          <cell r="AE15">
            <v>24.353376531623319</v>
          </cell>
          <cell r="AJ15">
            <v>36.768791181217892</v>
          </cell>
          <cell r="AK15">
            <v>45.575036673478209</v>
          </cell>
          <cell r="AL15">
            <v>47.100988012235568</v>
          </cell>
          <cell r="AM15">
            <v>66.147914875874292</v>
          </cell>
          <cell r="AN15">
            <v>81.234661422429511</v>
          </cell>
          <cell r="AO15">
            <v>92.803496698887386</v>
          </cell>
          <cell r="AP15">
            <v>93.30225607988065</v>
          </cell>
          <cell r="AQ15">
            <v>86.312964356382381</v>
          </cell>
          <cell r="AR15">
            <v>79.102758946608546</v>
          </cell>
          <cell r="AS15">
            <v>83.41354634409754</v>
          </cell>
          <cell r="AT15">
            <v>84.790062405970076</v>
          </cell>
          <cell r="AU15">
            <v>94.641794676915922</v>
          </cell>
        </row>
        <row r="16">
          <cell r="G16" t="str">
            <v xml:space="preserve">         Interest</v>
          </cell>
          <cell r="P16">
            <v>49.095771781575188</v>
          </cell>
          <cell r="U16">
            <v>30.275757593431312</v>
          </cell>
          <cell r="Z16">
            <v>23.618744715261656</v>
          </cell>
          <cell r="AE16">
            <v>16.016428815499971</v>
          </cell>
          <cell r="AJ16">
            <v>15.655755990089727</v>
          </cell>
          <cell r="AK16">
            <v>19.647694388849654</v>
          </cell>
          <cell r="AL16">
            <v>23.168017505942153</v>
          </cell>
          <cell r="AM16">
            <v>27.087517563928944</v>
          </cell>
          <cell r="AN16">
            <v>27.751699603801399</v>
          </cell>
          <cell r="AO16">
            <v>27.52741198116642</v>
          </cell>
          <cell r="AP16">
            <v>27.377699573449846</v>
          </cell>
          <cell r="AQ16">
            <v>27.590379525092377</v>
          </cell>
          <cell r="AR16">
            <v>34.781686558021029</v>
          </cell>
          <cell r="AS16">
            <v>29.418705713769757</v>
          </cell>
          <cell r="AT16">
            <v>30.720648797405349</v>
          </cell>
          <cell r="AU16">
            <v>31.77094791000043</v>
          </cell>
        </row>
        <row r="18">
          <cell r="G18" t="str">
            <v>Total debt service after restructuring 1/</v>
          </cell>
          <cell r="P18">
            <v>34.8701013478425</v>
          </cell>
          <cell r="U18">
            <v>47.179562820395603</v>
          </cell>
          <cell r="Z18">
            <v>48.828607853981588</v>
          </cell>
          <cell r="AE18">
            <v>86.799288505070834</v>
          </cell>
          <cell r="AJ18">
            <v>164.72876744439878</v>
          </cell>
          <cell r="AK18">
            <v>190.00778043749193</v>
          </cell>
          <cell r="AL18">
            <v>230.55244754198131</v>
          </cell>
          <cell r="AM18">
            <v>264.78004680865331</v>
          </cell>
          <cell r="AN18">
            <v>197.47943869990996</v>
          </cell>
          <cell r="AO18">
            <v>241.78615582900323</v>
          </cell>
          <cell r="AP18">
            <v>228.00880514887243</v>
          </cell>
          <cell r="AQ18">
            <v>209.65672454926747</v>
          </cell>
          <cell r="AR18">
            <v>204.54571654208817</v>
          </cell>
          <cell r="AS18">
            <v>198.56345090379145</v>
          </cell>
          <cell r="AT18">
            <v>200.062018518049</v>
          </cell>
          <cell r="AU18">
            <v>209.7690442934601</v>
          </cell>
        </row>
        <row r="19">
          <cell r="G19" t="str">
            <v>Principal</v>
          </cell>
          <cell r="P19">
            <v>0</v>
          </cell>
          <cell r="U19">
            <v>0</v>
          </cell>
          <cell r="Z19">
            <v>0</v>
          </cell>
          <cell r="AE19">
            <v>44.39733384153844</v>
          </cell>
          <cell r="AJ19">
            <v>114.77935284153845</v>
          </cell>
          <cell r="AK19">
            <v>146.21835123781784</v>
          </cell>
          <cell r="AL19">
            <v>186.40026346759927</v>
          </cell>
          <cell r="AM19">
            <v>221.01565610176735</v>
          </cell>
          <cell r="AN19">
            <v>156.90343571300522</v>
          </cell>
          <cell r="AO19">
            <v>203.53268140730682</v>
          </cell>
          <cell r="AP19">
            <v>191.64883577899519</v>
          </cell>
          <cell r="AQ19">
            <v>174.47571038674431</v>
          </cell>
          <cell r="AR19">
            <v>169.82771508695942</v>
          </cell>
          <cell r="AS19">
            <v>163.73945884323462</v>
          </cell>
          <cell r="AT19">
            <v>165.26272585773546</v>
          </cell>
          <cell r="AU19">
            <v>175.2622571145389</v>
          </cell>
        </row>
        <row r="20">
          <cell r="G20" t="str">
            <v>Interest</v>
          </cell>
          <cell r="P20">
            <v>34.8701013478425</v>
          </cell>
          <cell r="U20">
            <v>47.179562820395603</v>
          </cell>
          <cell r="Z20">
            <v>48.828607853981588</v>
          </cell>
          <cell r="AE20">
            <v>42.401954663532386</v>
          </cell>
          <cell r="AJ20">
            <v>49.94941460286033</v>
          </cell>
          <cell r="AK20">
            <v>43.789429199674089</v>
          </cell>
          <cell r="AL20">
            <v>44.152184074382035</v>
          </cell>
          <cell r="AM20">
            <v>43.764390706885948</v>
          </cell>
          <cell r="AN20">
            <v>40.576002986904747</v>
          </cell>
          <cell r="AO20">
            <v>38.253474421696403</v>
          </cell>
          <cell r="AP20">
            <v>36.359969369877241</v>
          </cell>
          <cell r="AQ20">
            <v>35.181014162523176</v>
          </cell>
          <cell r="AR20">
            <v>34.71800145512875</v>
          </cell>
          <cell r="AS20">
            <v>34.823992060556833</v>
          </cell>
          <cell r="AT20">
            <v>34.799292660313554</v>
          </cell>
          <cell r="AU20">
            <v>34.506787178921186</v>
          </cell>
        </row>
        <row r="22">
          <cell r="G22" t="str">
            <v>a.   Debt service on existing contracted debt 1/</v>
          </cell>
          <cell r="P22">
            <v>34.8701013478425</v>
          </cell>
          <cell r="U22">
            <v>47.179562820395603</v>
          </cell>
          <cell r="Z22">
            <v>48.828607853981588</v>
          </cell>
          <cell r="AE22">
            <v>84.581351005070829</v>
          </cell>
          <cell r="AJ22">
            <v>157.92876744439877</v>
          </cell>
          <cell r="AK22">
            <v>184.00778043749193</v>
          </cell>
          <cell r="AL22">
            <v>211.95244754198131</v>
          </cell>
          <cell r="AM22">
            <v>246.18004680865329</v>
          </cell>
          <cell r="AN22">
            <v>178.87943869990997</v>
          </cell>
          <cell r="AO22">
            <v>187.78615582900323</v>
          </cell>
          <cell r="AP22">
            <v>174.00880514887243</v>
          </cell>
          <cell r="AQ22">
            <v>155.65672454926747</v>
          </cell>
          <cell r="AR22">
            <v>150.54571654208817</v>
          </cell>
          <cell r="AS22">
            <v>144.56345090379145</v>
          </cell>
          <cell r="AT22">
            <v>146.062018518049</v>
          </cell>
          <cell r="AU22">
            <v>155.7690442934601</v>
          </cell>
        </row>
        <row r="24">
          <cell r="G24" t="str">
            <v>Principal</v>
          </cell>
          <cell r="P24">
            <v>0</v>
          </cell>
          <cell r="U24">
            <v>0</v>
          </cell>
          <cell r="Z24">
            <v>0</v>
          </cell>
          <cell r="AE24">
            <v>44.39733384153844</v>
          </cell>
          <cell r="AJ24">
            <v>114.77935284153845</v>
          </cell>
          <cell r="AK24">
            <v>140.21835123781784</v>
          </cell>
          <cell r="AL24">
            <v>167.80026346759928</v>
          </cell>
          <cell r="AM24">
            <v>202.41565610176735</v>
          </cell>
          <cell r="AN24">
            <v>138.30343571300523</v>
          </cell>
          <cell r="AO24">
            <v>149.53268140730682</v>
          </cell>
          <cell r="AP24">
            <v>137.64883577899519</v>
          </cell>
          <cell r="AQ24">
            <v>120.4757103867443</v>
          </cell>
          <cell r="AR24">
            <v>115.82771508695943</v>
          </cell>
          <cell r="AS24">
            <v>109.73945884323462</v>
          </cell>
          <cell r="AT24">
            <v>111.26272585773546</v>
          </cell>
          <cell r="AU24">
            <v>121.26225711453891</v>
          </cell>
        </row>
        <row r="25">
          <cell r="G25" t="str">
            <v>Medium- and long-term</v>
          </cell>
          <cell r="P25">
            <v>0</v>
          </cell>
          <cell r="U25">
            <v>0</v>
          </cell>
          <cell r="Z25">
            <v>0</v>
          </cell>
          <cell r="AE25">
            <v>44.39733384153844</v>
          </cell>
          <cell r="AJ25">
            <v>114.77935284153845</v>
          </cell>
          <cell r="AK25">
            <v>140.21835123781784</v>
          </cell>
          <cell r="AL25">
            <v>167.80026346759928</v>
          </cell>
          <cell r="AM25">
            <v>202.41565610176735</v>
          </cell>
          <cell r="AN25">
            <v>138.30343571300523</v>
          </cell>
          <cell r="AO25">
            <v>149.53268140730682</v>
          </cell>
          <cell r="AP25">
            <v>137.64883577899519</v>
          </cell>
          <cell r="AQ25">
            <v>120.4757103867443</v>
          </cell>
          <cell r="AR25">
            <v>115.82771508695943</v>
          </cell>
          <cell r="AS25">
            <v>109.73945884323462</v>
          </cell>
          <cell r="AT25">
            <v>111.26272585773546</v>
          </cell>
          <cell r="AU25">
            <v>121.26225711453891</v>
          </cell>
        </row>
        <row r="26">
          <cell r="G26" t="str">
            <v>Multilateral  2/</v>
          </cell>
          <cell r="P26">
            <v>0</v>
          </cell>
          <cell r="U26">
            <v>0</v>
          </cell>
          <cell r="Z26">
            <v>0</v>
          </cell>
          <cell r="AE26">
            <v>3.7296538415384615</v>
          </cell>
          <cell r="AJ26">
            <v>24.239352841538462</v>
          </cell>
          <cell r="AK26">
            <v>34.292336127252746</v>
          </cell>
          <cell r="AL26">
            <v>37.312718127252751</v>
          </cell>
          <cell r="AM26">
            <v>55.160351460586078</v>
          </cell>
          <cell r="AN26">
            <v>69.208768127252753</v>
          </cell>
          <cell r="AO26">
            <v>80.282568127252745</v>
          </cell>
          <cell r="AP26">
            <v>80.250212831646692</v>
          </cell>
          <cell r="AQ26">
            <v>68.915081650179303</v>
          </cell>
          <cell r="AR26">
            <v>65.287697086990775</v>
          </cell>
          <cell r="AS26">
            <v>65.37607857052916</v>
          </cell>
          <cell r="AT26">
            <v>60.747760004555396</v>
          </cell>
          <cell r="AU26">
            <v>62.844805343739338</v>
          </cell>
        </row>
        <row r="27">
          <cell r="G27" t="str">
            <v>Official bilateral and EU</v>
          </cell>
          <cell r="P27">
            <v>0</v>
          </cell>
          <cell r="U27">
            <v>0</v>
          </cell>
          <cell r="Z27">
            <v>0</v>
          </cell>
          <cell r="AE27">
            <v>40.667679999999976</v>
          </cell>
          <cell r="AJ27">
            <v>90.539999999999992</v>
          </cell>
          <cell r="AK27">
            <v>102.03851511056511</v>
          </cell>
          <cell r="AL27">
            <v>126.60004534034653</v>
          </cell>
          <cell r="AM27">
            <v>143.36780464118129</v>
          </cell>
          <cell r="AN27">
            <v>65.207167585752487</v>
          </cell>
          <cell r="AO27">
            <v>65.362613280054077</v>
          </cell>
          <cell r="AP27">
            <v>53.511122947348504</v>
          </cell>
          <cell r="AQ27">
            <v>47.673128736564991</v>
          </cell>
          <cell r="AR27">
            <v>46.652517999968644</v>
          </cell>
          <cell r="AS27">
            <v>44.363380272705456</v>
          </cell>
          <cell r="AT27">
            <v>50.514965853180072</v>
          </cell>
          <cell r="AU27">
            <v>58.417451770799573</v>
          </cell>
        </row>
        <row r="28">
          <cell r="G28" t="str">
            <v>Post-1994</v>
          </cell>
          <cell r="P28">
            <v>0</v>
          </cell>
          <cell r="U28">
            <v>0</v>
          </cell>
          <cell r="Z28">
            <v>0</v>
          </cell>
          <cell r="AE28">
            <v>0</v>
          </cell>
          <cell r="AJ28">
            <v>0</v>
          </cell>
          <cell r="AK28">
            <v>0</v>
          </cell>
          <cell r="AL28">
            <v>0</v>
          </cell>
          <cell r="AM28">
            <v>0.76923076923076927</v>
          </cell>
          <cell r="AN28">
            <v>1.3461538461538463</v>
          </cell>
          <cell r="AO28">
            <v>1.3461538461538463</v>
          </cell>
          <cell r="AP28">
            <v>1.3461538461538463</v>
          </cell>
          <cell r="AQ28">
            <v>5.1572446308892701</v>
          </cell>
          <cell r="AR28">
            <v>9.9275618596177697</v>
          </cell>
          <cell r="AS28">
            <v>18.037467773568373</v>
          </cell>
          <cell r="AT28">
            <v>24.042302401414677</v>
          </cell>
          <cell r="AU28">
            <v>31.79698933317658</v>
          </cell>
        </row>
        <row r="29">
          <cell r="G29" t="str">
            <v>Pre-1995</v>
          </cell>
          <cell r="P29">
            <v>0</v>
          </cell>
          <cell r="U29">
            <v>0</v>
          </cell>
          <cell r="Z29">
            <v>0</v>
          </cell>
          <cell r="AE29">
            <v>40.667679999999976</v>
          </cell>
          <cell r="AJ29">
            <v>90.539999999999992</v>
          </cell>
          <cell r="AK29">
            <v>102.03851511056511</v>
          </cell>
          <cell r="AL29">
            <v>126.60004534034653</v>
          </cell>
          <cell r="AM29">
            <v>142.59857387195052</v>
          </cell>
          <cell r="AN29">
            <v>63.861013739598647</v>
          </cell>
          <cell r="AO29">
            <v>64.016459433900238</v>
          </cell>
          <cell r="AP29">
            <v>52.164969101194657</v>
          </cell>
          <cell r="AQ29">
            <v>42.515884105675724</v>
          </cell>
          <cell r="AR29">
            <v>36.724956140350876</v>
          </cell>
          <cell r="AS29">
            <v>26.325912499137083</v>
          </cell>
          <cell r="AT29">
            <v>26.472663451765392</v>
          </cell>
          <cell r="AU29">
            <v>26.620462437622997</v>
          </cell>
        </row>
        <row r="30">
          <cell r="G30" t="str">
            <v>o/w EU</v>
          </cell>
          <cell r="P30">
            <v>0</v>
          </cell>
          <cell r="U30">
            <v>0</v>
          </cell>
          <cell r="Z30">
            <v>0</v>
          </cell>
          <cell r="AE30">
            <v>0</v>
          </cell>
          <cell r="AJ30">
            <v>11.68</v>
          </cell>
          <cell r="AK30">
            <v>0</v>
          </cell>
          <cell r="AL30">
            <v>10.67</v>
          </cell>
          <cell r="AM30">
            <v>10.89</v>
          </cell>
          <cell r="AN30">
            <v>10.978</v>
          </cell>
          <cell r="AO30">
            <v>11.098999999999998</v>
          </cell>
          <cell r="AP30">
            <v>0</v>
          </cell>
          <cell r="AQ30">
            <v>0</v>
          </cell>
          <cell r="AR30">
            <v>0</v>
          </cell>
          <cell r="AS30">
            <v>11.979373025452871</v>
          </cell>
          <cell r="AT30">
            <v>12.095790644747847</v>
          </cell>
          <cell r="AU30">
            <v>12.213339630605455</v>
          </cell>
        </row>
        <row r="31">
          <cell r="G31" t="str">
            <v>Commercial</v>
          </cell>
          <cell r="P31">
            <v>0</v>
          </cell>
          <cell r="U31">
            <v>0</v>
          </cell>
          <cell r="Z31">
            <v>0</v>
          </cell>
          <cell r="AE31">
            <v>0</v>
          </cell>
          <cell r="AJ31">
            <v>0</v>
          </cell>
          <cell r="AK31">
            <v>3.8875000000000002</v>
          </cell>
          <cell r="AL31">
            <v>3.8875000000000002</v>
          </cell>
          <cell r="AM31">
            <v>3.8875000000000002</v>
          </cell>
          <cell r="AN31">
            <v>3.8875000000000002</v>
          </cell>
          <cell r="AO31">
            <v>3.8875000000000002</v>
          </cell>
          <cell r="AP31">
            <v>3.8875000000000002</v>
          </cell>
          <cell r="AQ31">
            <v>3.8875000000000002</v>
          </cell>
          <cell r="AR31">
            <v>3.8875000000000002</v>
          </cell>
          <cell r="AS31">
            <v>0</v>
          </cell>
          <cell r="AT31">
            <v>0</v>
          </cell>
          <cell r="AU31">
            <v>0</v>
          </cell>
        </row>
        <row r="32">
          <cell r="G32" t="str">
            <v>o/w guaranteed</v>
          </cell>
          <cell r="P32">
            <v>0</v>
          </cell>
          <cell r="U32">
            <v>0</v>
          </cell>
          <cell r="Z32">
            <v>0</v>
          </cell>
          <cell r="AE32">
            <v>0</v>
          </cell>
          <cell r="AJ32">
            <v>0</v>
          </cell>
          <cell r="AK32">
            <v>0.3125</v>
          </cell>
          <cell r="AL32">
            <v>0.3125</v>
          </cell>
          <cell r="AM32">
            <v>0.3125</v>
          </cell>
          <cell r="AN32">
            <v>0.3125</v>
          </cell>
          <cell r="AO32">
            <v>0.3125</v>
          </cell>
          <cell r="AP32">
            <v>0.3125</v>
          </cell>
          <cell r="AQ32">
            <v>0.3125</v>
          </cell>
          <cell r="AR32">
            <v>0.3125</v>
          </cell>
          <cell r="AS32">
            <v>0</v>
          </cell>
          <cell r="AT32">
            <v>0</v>
          </cell>
          <cell r="AU32">
            <v>0</v>
          </cell>
        </row>
        <row r="33">
          <cell r="G33" t="str">
            <v>Short-term</v>
          </cell>
          <cell r="P33">
            <v>0</v>
          </cell>
          <cell r="U33">
            <v>0</v>
          </cell>
          <cell r="Z33">
            <v>0</v>
          </cell>
          <cell r="AE33">
            <v>0</v>
          </cell>
          <cell r="AJ33">
            <v>0</v>
          </cell>
          <cell r="AK33">
            <v>0</v>
          </cell>
          <cell r="AL33">
            <v>0</v>
          </cell>
          <cell r="AM33">
            <v>0</v>
          </cell>
          <cell r="AN33">
            <v>0</v>
          </cell>
          <cell r="AO33">
            <v>0</v>
          </cell>
          <cell r="AP33">
            <v>0</v>
          </cell>
          <cell r="AQ33">
            <v>0</v>
          </cell>
          <cell r="AR33">
            <v>0</v>
          </cell>
          <cell r="AS33">
            <v>0</v>
          </cell>
          <cell r="AT33">
            <v>0</v>
          </cell>
          <cell r="AU33">
            <v>0</v>
          </cell>
        </row>
        <row r="35">
          <cell r="G35" t="str">
            <v>Interest</v>
          </cell>
          <cell r="P35">
            <v>34.8701013478425</v>
          </cell>
          <cell r="U35">
            <v>47.179562820395603</v>
          </cell>
          <cell r="Z35">
            <v>48.828607853981588</v>
          </cell>
          <cell r="AE35">
            <v>40.184017163532388</v>
          </cell>
          <cell r="AJ35">
            <v>43.149414602860332</v>
          </cell>
          <cell r="AK35">
            <v>43.789429199674089</v>
          </cell>
          <cell r="AL35">
            <v>44.152184074382035</v>
          </cell>
          <cell r="AM35">
            <v>43.764390706885948</v>
          </cell>
          <cell r="AN35">
            <v>40.576002986904747</v>
          </cell>
          <cell r="AO35">
            <v>38.253474421696403</v>
          </cell>
          <cell r="AP35">
            <v>36.359969369877241</v>
          </cell>
          <cell r="AQ35">
            <v>35.181014162523176</v>
          </cell>
          <cell r="AR35">
            <v>34.71800145512875</v>
          </cell>
          <cell r="AS35">
            <v>34.823992060556833</v>
          </cell>
          <cell r="AT35">
            <v>34.799292660313554</v>
          </cell>
          <cell r="AU35">
            <v>34.506787178921186</v>
          </cell>
        </row>
        <row r="36">
          <cell r="G36" t="str">
            <v>Medium- and long-term</v>
          </cell>
          <cell r="P36">
            <v>34.8701013478425</v>
          </cell>
          <cell r="U36">
            <v>47.179562820395603</v>
          </cell>
          <cell r="Z36">
            <v>48.828607853981588</v>
          </cell>
          <cell r="AE36">
            <v>40.184017163532388</v>
          </cell>
          <cell r="AJ36">
            <v>43.149414602860332</v>
          </cell>
          <cell r="AK36">
            <v>43.789429199674089</v>
          </cell>
          <cell r="AL36">
            <v>44.152184074382035</v>
          </cell>
          <cell r="AM36">
            <v>43.764390706885948</v>
          </cell>
          <cell r="AN36">
            <v>40.576002986904747</v>
          </cell>
          <cell r="AO36">
            <v>38.253474421696403</v>
          </cell>
          <cell r="AP36">
            <v>36.359969369877241</v>
          </cell>
          <cell r="AQ36">
            <v>35.181014162523176</v>
          </cell>
          <cell r="AR36">
            <v>34.71800145512875</v>
          </cell>
          <cell r="AS36">
            <v>34.823992060556833</v>
          </cell>
          <cell r="AT36">
            <v>34.799292660313554</v>
          </cell>
          <cell r="AU36">
            <v>34.506787178921186</v>
          </cell>
        </row>
        <row r="37">
          <cell r="G37" t="str">
            <v>Multilateral  2/</v>
          </cell>
          <cell r="P37">
            <v>2.8245375447175003</v>
          </cell>
          <cell r="U37">
            <v>6.2804836280699998</v>
          </cell>
          <cell r="Z37">
            <v>7.7771259096749992</v>
          </cell>
          <cell r="AE37">
            <v>9.1363042147919717</v>
          </cell>
          <cell r="AJ37">
            <v>10.008893164961057</v>
          </cell>
          <cell r="AK37">
            <v>12.655485641709477</v>
          </cell>
          <cell r="AL37">
            <v>15.552811995993956</v>
          </cell>
          <cell r="AM37">
            <v>18.257211028432145</v>
          </cell>
          <cell r="AN37">
            <v>17.376534927770834</v>
          </cell>
          <cell r="AO37">
            <v>15.78606651107024</v>
          </cell>
          <cell r="AP37">
            <v>13.984758306796261</v>
          </cell>
          <cell r="AQ37">
            <v>12.378796892444763</v>
          </cell>
          <cell r="AR37">
            <v>11.297953126798596</v>
          </cell>
          <cell r="AS37">
            <v>10.471043829267803</v>
          </cell>
          <cell r="AT37">
            <v>9.6549304076348719</v>
          </cell>
          <cell r="AU37">
            <v>8.777730095767561</v>
          </cell>
        </row>
        <row r="38">
          <cell r="G38" t="str">
            <v>Official bilateral and EU</v>
          </cell>
          <cell r="P38">
            <v>32.045563803124999</v>
          </cell>
          <cell r="U38">
            <v>40.899079192325601</v>
          </cell>
          <cell r="Z38">
            <v>41.051481944306587</v>
          </cell>
          <cell r="AE38">
            <v>31.047712948740418</v>
          </cell>
          <cell r="AJ38">
            <v>33.140521437899274</v>
          </cell>
          <cell r="AK38">
            <v>29.773318557964615</v>
          </cell>
          <cell r="AL38">
            <v>27.433122078388081</v>
          </cell>
          <cell r="AM38">
            <v>24.535304678453805</v>
          </cell>
          <cell r="AN38">
            <v>22.42196805913391</v>
          </cell>
          <cell r="AO38">
            <v>21.884282910626162</v>
          </cell>
          <cell r="AP38">
            <v>21.986461063080981</v>
          </cell>
          <cell r="AQ38">
            <v>22.607842270078415</v>
          </cell>
          <cell r="AR38">
            <v>23.420048328330154</v>
          </cell>
          <cell r="AS38">
            <v>24.352948231289027</v>
          </cell>
          <cell r="AT38">
            <v>25.144362252678683</v>
          </cell>
          <cell r="AU38">
            <v>25.729057083153627</v>
          </cell>
        </row>
        <row r="39">
          <cell r="G39" t="str">
            <v>Post-1994</v>
          </cell>
          <cell r="P39">
            <v>4.5563803125000003E-2</v>
          </cell>
          <cell r="U39">
            <v>0.14907919232559999</v>
          </cell>
          <cell r="Z39">
            <v>0.30148194430659025</v>
          </cell>
          <cell r="AE39">
            <v>0.6305082583134447</v>
          </cell>
          <cell r="AJ39">
            <v>0.90129787829128516</v>
          </cell>
          <cell r="AK39">
            <v>1.6966299125607982</v>
          </cell>
          <cell r="AL39">
            <v>3.1080295379434508</v>
          </cell>
          <cell r="AM39">
            <v>4.9475683245666815</v>
          </cell>
          <cell r="AN39">
            <v>7.1482082680659218</v>
          </cell>
          <cell r="AO39">
            <v>9.2037993385894161</v>
          </cell>
          <cell r="AP39">
            <v>11.580884811746134</v>
          </cell>
          <cell r="AQ39">
            <v>14.170345707961424</v>
          </cell>
          <cell r="AR39">
            <v>16.64147401699649</v>
          </cell>
          <cell r="AS39">
            <v>18.947661884501954</v>
          </cell>
          <cell r="AT39">
            <v>21.065718389770478</v>
          </cell>
          <cell r="AU39">
            <v>22.993217814232871</v>
          </cell>
        </row>
        <row r="40">
          <cell r="G40" t="str">
            <v>Pre-1995</v>
          </cell>
          <cell r="P40">
            <v>32</v>
          </cell>
          <cell r="U40">
            <v>40.75</v>
          </cell>
          <cell r="Z40">
            <v>40.75</v>
          </cell>
          <cell r="AE40">
            <v>30.417204690426974</v>
          </cell>
          <cell r="AJ40">
            <v>32.239223559607986</v>
          </cell>
          <cell r="AK40">
            <v>28.076688645403816</v>
          </cell>
          <cell r="AL40">
            <v>24.325092540444629</v>
          </cell>
          <cell r="AM40">
            <v>19.587736353887124</v>
          </cell>
          <cell r="AN40">
            <v>15.27375979106799</v>
          </cell>
          <cell r="AO40">
            <v>12.680483572036746</v>
          </cell>
          <cell r="AP40">
            <v>10.405576251334846</v>
          </cell>
          <cell r="AQ40">
            <v>8.4374965621169924</v>
          </cell>
          <cell r="AR40">
            <v>6.7785743113336636</v>
          </cell>
          <cell r="AS40">
            <v>5.4052863467870704</v>
          </cell>
          <cell r="AT40">
            <v>4.0786438629082049</v>
          </cell>
          <cell r="AU40">
            <v>2.7358392689207554</v>
          </cell>
        </row>
        <row r="41">
          <cell r="G41" t="str">
            <v>o/w EU</v>
          </cell>
          <cell r="P41">
            <v>0</v>
          </cell>
          <cell r="U41">
            <v>8.75</v>
          </cell>
          <cell r="Z41">
            <v>8.75</v>
          </cell>
          <cell r="AE41">
            <v>0</v>
          </cell>
          <cell r="AJ41">
            <v>5.3727999999999989</v>
          </cell>
          <cell r="AK41">
            <v>4.4550000000000001</v>
          </cell>
          <cell r="AL41">
            <v>4.9513274999999997</v>
          </cell>
          <cell r="AM41">
            <v>5.055089999999999</v>
          </cell>
          <cell r="AN41">
            <v>4.4326499999999989</v>
          </cell>
          <cell r="AO41">
            <v>3.9552187499999998</v>
          </cell>
          <cell r="AP41">
            <v>3.7819599999999998</v>
          </cell>
          <cell r="AQ41">
            <v>3.818713741496599</v>
          </cell>
          <cell r="AR41">
            <v>3.8558246622108521</v>
          </cell>
          <cell r="AS41">
            <v>3.503966609944964</v>
          </cell>
          <cell r="AT41">
            <v>2.7517923716801342</v>
          </cell>
          <cell r="AU41">
            <v>1.9846676899733857</v>
          </cell>
        </row>
        <row r="42">
          <cell r="G42" t="str">
            <v>Commercial</v>
          </cell>
          <cell r="P42">
            <v>0</v>
          </cell>
          <cell r="U42">
            <v>0</v>
          </cell>
          <cell r="Z42">
            <v>0</v>
          </cell>
          <cell r="AE42">
            <v>0</v>
          </cell>
          <cell r="AJ42">
            <v>0</v>
          </cell>
          <cell r="AK42">
            <v>1.3606250000000002</v>
          </cell>
          <cell r="AL42">
            <v>1.1662500000000002</v>
          </cell>
          <cell r="AM42">
            <v>0.97187500000000027</v>
          </cell>
          <cell r="AN42">
            <v>0.7775000000000003</v>
          </cell>
          <cell r="AO42">
            <v>0.58312500000000023</v>
          </cell>
          <cell r="AP42">
            <v>0.38875000000000026</v>
          </cell>
          <cell r="AQ42">
            <v>0.19437500000000024</v>
          </cell>
          <cell r="AR42">
            <v>0</v>
          </cell>
          <cell r="AS42">
            <v>0</v>
          </cell>
          <cell r="AT42">
            <v>0</v>
          </cell>
          <cell r="AU42">
            <v>0</v>
          </cell>
        </row>
        <row r="43">
          <cell r="G43" t="str">
            <v>o/w guaranteed</v>
          </cell>
          <cell r="P43">
            <v>0</v>
          </cell>
          <cell r="U43">
            <v>0</v>
          </cell>
          <cell r="Z43">
            <v>0</v>
          </cell>
          <cell r="AE43">
            <v>0</v>
          </cell>
          <cell r="AJ43">
            <v>0</v>
          </cell>
          <cell r="AK43">
            <v>0.109375</v>
          </cell>
          <cell r="AL43">
            <v>9.375E-2</v>
          </cell>
          <cell r="AM43">
            <v>7.8125E-2</v>
          </cell>
          <cell r="AN43">
            <v>6.25E-2</v>
          </cell>
          <cell r="AO43">
            <v>4.6875E-2</v>
          </cell>
          <cell r="AP43">
            <v>3.125E-2</v>
          </cell>
          <cell r="AQ43">
            <v>1.5625E-2</v>
          </cell>
          <cell r="AR43">
            <v>0</v>
          </cell>
          <cell r="AS43">
            <v>0</v>
          </cell>
          <cell r="AT43">
            <v>0</v>
          </cell>
          <cell r="AU43">
            <v>0</v>
          </cell>
        </row>
        <row r="44">
          <cell r="G44" t="str">
            <v>Short-term</v>
          </cell>
          <cell r="P44">
            <v>0</v>
          </cell>
          <cell r="U44">
            <v>0</v>
          </cell>
          <cell r="Z44">
            <v>0</v>
          </cell>
          <cell r="AE44">
            <v>0</v>
          </cell>
          <cell r="AJ44">
            <v>0</v>
          </cell>
          <cell r="AK44">
            <v>0</v>
          </cell>
          <cell r="AL44">
            <v>0</v>
          </cell>
          <cell r="AM44">
            <v>0</v>
          </cell>
          <cell r="AN44">
            <v>0</v>
          </cell>
          <cell r="AO44">
            <v>0</v>
          </cell>
          <cell r="AP44">
            <v>0</v>
          </cell>
          <cell r="AQ44">
            <v>0</v>
          </cell>
          <cell r="AR44">
            <v>0</v>
          </cell>
          <cell r="AS44">
            <v>0</v>
          </cell>
          <cell r="AT44">
            <v>0</v>
          </cell>
          <cell r="AU44">
            <v>0</v>
          </cell>
        </row>
        <row r="46">
          <cell r="G46" t="str">
            <v>b.   Debt service on gap financing  3/</v>
          </cell>
          <cell r="P46">
            <v>0</v>
          </cell>
          <cell r="U46">
            <v>0</v>
          </cell>
          <cell r="Z46">
            <v>0</v>
          </cell>
          <cell r="AE46">
            <v>2.2179375000000001</v>
          </cell>
          <cell r="AJ46">
            <v>6.8</v>
          </cell>
          <cell r="AK46">
            <v>6</v>
          </cell>
          <cell r="AL46">
            <v>18.600000000000001</v>
          </cell>
          <cell r="AM46">
            <v>18.600000000000001</v>
          </cell>
          <cell r="AN46">
            <v>18.600000000000001</v>
          </cell>
          <cell r="AO46">
            <v>54</v>
          </cell>
          <cell r="AP46">
            <v>54</v>
          </cell>
          <cell r="AQ46">
            <v>54</v>
          </cell>
          <cell r="AR46">
            <v>54</v>
          </cell>
          <cell r="AS46">
            <v>54</v>
          </cell>
          <cell r="AT46">
            <v>54</v>
          </cell>
          <cell r="AU46">
            <v>54</v>
          </cell>
        </row>
        <row r="47">
          <cell r="G47" t="str">
            <v>Principal</v>
          </cell>
          <cell r="P47">
            <v>0</v>
          </cell>
          <cell r="U47">
            <v>0</v>
          </cell>
          <cell r="Z47">
            <v>0</v>
          </cell>
          <cell r="AE47">
            <v>0</v>
          </cell>
          <cell r="AJ47">
            <v>0</v>
          </cell>
          <cell r="AK47">
            <v>6</v>
          </cell>
          <cell r="AL47">
            <v>18.600000000000001</v>
          </cell>
          <cell r="AM47">
            <v>18.600000000000001</v>
          </cell>
          <cell r="AN47">
            <v>18.600000000000001</v>
          </cell>
          <cell r="AO47">
            <v>54</v>
          </cell>
          <cell r="AP47">
            <v>54</v>
          </cell>
          <cell r="AQ47">
            <v>54</v>
          </cell>
          <cell r="AR47">
            <v>54</v>
          </cell>
          <cell r="AS47">
            <v>54</v>
          </cell>
          <cell r="AT47">
            <v>54</v>
          </cell>
          <cell r="AU47">
            <v>54</v>
          </cell>
        </row>
        <row r="48">
          <cell r="G48" t="str">
            <v>Interest</v>
          </cell>
          <cell r="P48" t="str">
            <v>--</v>
          </cell>
          <cell r="U48">
            <v>0</v>
          </cell>
          <cell r="Z48">
            <v>0</v>
          </cell>
          <cell r="AE48">
            <v>2.2179375000000001</v>
          </cell>
          <cell r="AJ48">
            <v>6.8</v>
          </cell>
          <cell r="AK48">
            <v>0</v>
          </cell>
          <cell r="AL48">
            <v>0</v>
          </cell>
          <cell r="AM48">
            <v>0</v>
          </cell>
          <cell r="AN48">
            <v>0</v>
          </cell>
          <cell r="AO48">
            <v>0</v>
          </cell>
          <cell r="AP48">
            <v>0</v>
          </cell>
          <cell r="AQ48">
            <v>0</v>
          </cell>
          <cell r="AR48">
            <v>0</v>
          </cell>
          <cell r="AS48">
            <v>0</v>
          </cell>
          <cell r="AT48">
            <v>0</v>
          </cell>
          <cell r="AU48">
            <v>0</v>
          </cell>
        </row>
        <row r="50">
          <cell r="G50" t="str">
            <v>Memorandum items</v>
          </cell>
        </row>
        <row r="51">
          <cell r="G51" t="str">
            <v>Check with BOP's "DS due after rescheduling"</v>
          </cell>
          <cell r="P51" t="str">
            <v>ok</v>
          </cell>
          <cell r="U51" t="str">
            <v>ok</v>
          </cell>
          <cell r="Z51">
            <v>-9.1499999999999915</v>
          </cell>
          <cell r="AE51">
            <v>38.161783999999997</v>
          </cell>
          <cell r="AJ51" t="str">
            <v>ok</v>
          </cell>
          <cell r="AK51">
            <v>-85.573328755968916</v>
          </cell>
          <cell r="AL51">
            <v>-119.49756038079116</v>
          </cell>
          <cell r="AM51">
            <v>-131.36559522583764</v>
          </cell>
          <cell r="AN51">
            <v>13.213890208932014</v>
          </cell>
          <cell r="AO51">
            <v>11.819110177963267</v>
          </cell>
          <cell r="AP51">
            <v>9.8101337486651801</v>
          </cell>
          <cell r="AQ51">
            <v>7.8043421793796028</v>
          </cell>
          <cell r="AR51">
            <v>5.8897503508771649</v>
          </cell>
          <cell r="AS51">
            <v>5.4986802631578939</v>
          </cell>
          <cell r="AT51">
            <v>3.3731485087719193</v>
          </cell>
          <cell r="AU51">
            <v>1.1488284210526558</v>
          </cell>
        </row>
        <row r="52">
          <cell r="G52" t="str">
            <v>Check with BOP's "DS ratio due after rescheduling"</v>
          </cell>
          <cell r="P52" t="str">
            <v>ok</v>
          </cell>
          <cell r="U52" t="str">
            <v>ok</v>
          </cell>
          <cell r="Z52">
            <v>1.3834792916586016</v>
          </cell>
          <cell r="AE52">
            <v>-5.2976614341691572</v>
          </cell>
          <cell r="AJ52" t="str">
            <v>ok</v>
          </cell>
          <cell r="AK52">
            <v>10.551920063673446</v>
          </cell>
          <cell r="AL52">
            <v>13.295318230991002</v>
          </cell>
          <cell r="AM52">
            <v>13.447806987672363</v>
          </cell>
          <cell r="AN52">
            <v>-1.2419785716284117</v>
          </cell>
          <cell r="AO52">
            <v>-0.98313172213847366</v>
          </cell>
          <cell r="AP52">
            <v>-0.73586363709836533</v>
          </cell>
          <cell r="AQ52">
            <v>-0.52957889878671871</v>
          </cell>
          <cell r="AR52" t="str">
            <v>ok</v>
          </cell>
          <cell r="AS52" t="str">
            <v>ok</v>
          </cell>
          <cell r="AT52" t="str">
            <v>ok</v>
          </cell>
          <cell r="AU52" t="str">
            <v>ok</v>
          </cell>
        </row>
        <row r="53">
          <cell r="G53" t="str">
            <v>Check with fiscal DS on budget</v>
          </cell>
          <cell r="Z53" t="str">
            <v>ok</v>
          </cell>
          <cell r="AE53">
            <v>59.476508258313459</v>
          </cell>
          <cell r="AJ53">
            <v>-69.001897395209198</v>
          </cell>
          <cell r="AK53">
            <v>-34.647675907836998</v>
          </cell>
          <cell r="AL53">
            <v>-87.498884354269478</v>
          </cell>
          <cell r="AM53">
            <v>-94.359046545111852</v>
          </cell>
          <cell r="AN53">
            <v>33.60259462876104</v>
          </cell>
          <cell r="AO53">
            <v>31.208279057211172</v>
          </cell>
          <cell r="AP53">
            <v>39.316584718902789</v>
          </cell>
          <cell r="AQ53">
            <v>32.344108908885488</v>
          </cell>
          <cell r="AR53">
            <v>23.909444733410368</v>
          </cell>
        </row>
        <row r="55">
          <cell r="G55" t="str">
            <v>Public and publicly guaranteed debt service  1/ 2/</v>
          </cell>
          <cell r="P55">
            <v>34.8701013478425</v>
          </cell>
          <cell r="U55">
            <v>47.179562820395603</v>
          </cell>
          <cell r="Z55">
            <v>48.77571785398159</v>
          </cell>
          <cell r="AE55">
            <v>86.390759755070832</v>
          </cell>
          <cell r="AJ55">
            <v>163.66572369439879</v>
          </cell>
          <cell r="AK55">
            <v>179.17356043749197</v>
          </cell>
          <cell r="AL55">
            <v>216.89650754198135</v>
          </cell>
          <cell r="AM55">
            <v>248.75641347531999</v>
          </cell>
          <cell r="AN55">
            <v>178.12430036657665</v>
          </cell>
          <cell r="AO55">
            <v>226.16032832900322</v>
          </cell>
          <cell r="AP55">
            <v>216.42530514887244</v>
          </cell>
          <cell r="AQ55">
            <v>200.83397454926748</v>
          </cell>
          <cell r="AR55">
            <v>199.84571654208818</v>
          </cell>
          <cell r="AS55">
            <v>198.55145090379145</v>
          </cell>
          <cell r="AT55">
            <v>200.050018518049</v>
          </cell>
          <cell r="AU55">
            <v>209.75704429346007</v>
          </cell>
        </row>
        <row r="56">
          <cell r="G56" t="str">
            <v>Principal</v>
          </cell>
          <cell r="P56">
            <v>0</v>
          </cell>
          <cell r="U56">
            <v>0</v>
          </cell>
          <cell r="Z56">
            <v>0</v>
          </cell>
          <cell r="AE56">
            <v>44.39733384153844</v>
          </cell>
          <cell r="AJ56">
            <v>114.77935284153845</v>
          </cell>
          <cell r="AK56">
            <v>139.41935123781786</v>
          </cell>
          <cell r="AL56">
            <v>177.6012634675993</v>
          </cell>
          <cell r="AM56">
            <v>209.68332276843404</v>
          </cell>
          <cell r="AN56">
            <v>141.06110237967189</v>
          </cell>
          <cell r="AO56">
            <v>190.1903480739735</v>
          </cell>
          <cell r="AP56">
            <v>181.3638357789952</v>
          </cell>
          <cell r="AQ56">
            <v>166.19071038674431</v>
          </cell>
          <cell r="AR56">
            <v>165.19271508695942</v>
          </cell>
          <cell r="AS56">
            <v>163.73945884323462</v>
          </cell>
          <cell r="AT56">
            <v>165.26272585773546</v>
          </cell>
          <cell r="AU56">
            <v>175.2622571145389</v>
          </cell>
        </row>
        <row r="57">
          <cell r="G57" t="str">
            <v>Interest</v>
          </cell>
          <cell r="P57">
            <v>34.8701013478425</v>
          </cell>
          <cell r="U57">
            <v>47.179562820395603</v>
          </cell>
          <cell r="Z57">
            <v>48.77571785398159</v>
          </cell>
          <cell r="AE57">
            <v>41.993425913532384</v>
          </cell>
          <cell r="AJ57">
            <v>48.886370852860331</v>
          </cell>
          <cell r="AK57">
            <v>39.754209199674094</v>
          </cell>
          <cell r="AL57">
            <v>39.29524407438204</v>
          </cell>
          <cell r="AM57">
            <v>39.073090706885949</v>
          </cell>
          <cell r="AN57">
            <v>37.063197986904747</v>
          </cell>
          <cell r="AO57">
            <v>35.969980255029732</v>
          </cell>
          <cell r="AP57">
            <v>35.061469369877237</v>
          </cell>
          <cell r="AQ57">
            <v>34.643264162523174</v>
          </cell>
          <cell r="AR57">
            <v>34.653001455128752</v>
          </cell>
          <cell r="AS57">
            <v>34.811992060556832</v>
          </cell>
          <cell r="AT57">
            <v>34.787292660313554</v>
          </cell>
          <cell r="AU57">
            <v>34.494787178921186</v>
          </cell>
        </row>
        <row r="58">
          <cell r="G58" t="str">
            <v>Government debt service  1/ 4/</v>
          </cell>
          <cell r="P58">
            <v>32.327487499999997</v>
          </cell>
          <cell r="U58">
            <v>41.682625000000002</v>
          </cell>
          <cell r="Z58">
            <v>42.248837499999993</v>
          </cell>
          <cell r="AE58">
            <v>75.15082233292695</v>
          </cell>
          <cell r="AJ58">
            <v>132.62946383960798</v>
          </cell>
          <cell r="AK58">
            <v>140.36801054130274</v>
          </cell>
          <cell r="AL58">
            <v>175.70261257183463</v>
          </cell>
          <cell r="AM58">
            <v>190.09078530980253</v>
          </cell>
          <cell r="AN58">
            <v>110.18693025339346</v>
          </cell>
          <cell r="AO58">
            <v>146.6059281197553</v>
          </cell>
          <cell r="AP58">
            <v>138.26312610604728</v>
          </cell>
          <cell r="AQ58">
            <v>136.940975284042</v>
          </cell>
          <cell r="AR58">
            <v>143.42388275811703</v>
          </cell>
          <cell r="AS58">
            <v>142.12071419499884</v>
          </cell>
          <cell r="AT58">
            <v>153.18293887341321</v>
          </cell>
          <cell r="AU58">
            <v>165.19296486374833</v>
          </cell>
        </row>
        <row r="59">
          <cell r="G59" t="str">
            <v>Principal</v>
          </cell>
          <cell r="P59">
            <v>0</v>
          </cell>
          <cell r="U59">
            <v>0</v>
          </cell>
          <cell r="Z59">
            <v>0</v>
          </cell>
          <cell r="AE59">
            <v>40.667679999999976</v>
          </cell>
          <cell r="AJ59">
            <v>90.539999999999992</v>
          </cell>
          <cell r="AK59">
            <v>108.03851511056511</v>
          </cell>
          <cell r="AL59">
            <v>145.20004534034655</v>
          </cell>
          <cell r="AM59">
            <v>161.96780464118129</v>
          </cell>
          <cell r="AN59">
            <v>83.807167585752481</v>
          </cell>
          <cell r="AO59">
            <v>120.48661328005409</v>
          </cell>
          <cell r="AP59">
            <v>111.74712294734852</v>
          </cell>
          <cell r="AQ59">
            <v>109.54112873656504</v>
          </cell>
          <cell r="AR59">
            <v>115.01962629293801</v>
          </cell>
          <cell r="AS59">
            <v>112.68721582780749</v>
          </cell>
          <cell r="AT59">
            <v>122.91951017553026</v>
          </cell>
          <cell r="AU59">
            <v>134.39022788805946</v>
          </cell>
        </row>
        <row r="60">
          <cell r="G60" t="str">
            <v>Interest</v>
          </cell>
          <cell r="P60">
            <v>32.327487499999997</v>
          </cell>
          <cell r="U60">
            <v>41.682625000000002</v>
          </cell>
          <cell r="Z60">
            <v>42.248837499999993</v>
          </cell>
          <cell r="AE60">
            <v>34.483142332926974</v>
          </cell>
          <cell r="AJ60">
            <v>42.089463839607987</v>
          </cell>
          <cell r="AK60">
            <v>32.329495430737609</v>
          </cell>
          <cell r="AL60">
            <v>30.502567231488076</v>
          </cell>
          <cell r="AM60">
            <v>28.122980668621253</v>
          </cell>
          <cell r="AN60">
            <v>26.379762667640968</v>
          </cell>
          <cell r="AO60">
            <v>26.119314839701225</v>
          </cell>
          <cell r="AP60">
            <v>26.516003158698759</v>
          </cell>
          <cell r="AQ60">
            <v>27.399846547476947</v>
          </cell>
          <cell r="AR60">
            <v>28.404256465179017</v>
          </cell>
          <cell r="AS60">
            <v>29.433498367191341</v>
          </cell>
          <cell r="AT60">
            <v>30.263428697882933</v>
          </cell>
          <cell r="AU60">
            <v>30.802736975688887</v>
          </cell>
        </row>
        <row r="61">
          <cell r="G61" t="str">
            <v>Pre-1995 debt service, before restructuring</v>
          </cell>
        </row>
        <row r="62">
          <cell r="G62" t="str">
            <v>Principal</v>
          </cell>
          <cell r="P62">
            <v>268.43024618780498</v>
          </cell>
          <cell r="U62">
            <v>83.456584147297505</v>
          </cell>
          <cell r="Z62">
            <v>105.65321548762398</v>
          </cell>
          <cell r="AE62">
            <v>20.623722690084858</v>
          </cell>
          <cell r="AJ62">
            <v>12.529438339679427</v>
          </cell>
          <cell r="AK62">
            <v>7.3952005462254604</v>
          </cell>
          <cell r="AL62">
            <v>5.9007698849828145</v>
          </cell>
          <cell r="AM62">
            <v>6.3308326460574422</v>
          </cell>
          <cell r="AN62">
            <v>6.7922394490229152</v>
          </cell>
          <cell r="AO62">
            <v>7.2872747254807955</v>
          </cell>
          <cell r="AP62">
            <v>7.8183894020801121</v>
          </cell>
          <cell r="AQ62">
            <v>8.353138075313808</v>
          </cell>
          <cell r="AR62">
            <v>0</v>
          </cell>
          <cell r="AS62">
            <v>0</v>
          </cell>
          <cell r="AT62">
            <v>0</v>
          </cell>
          <cell r="AU62">
            <v>0</v>
          </cell>
        </row>
        <row r="63">
          <cell r="G63" t="str">
            <v>Interest</v>
          </cell>
          <cell r="P63">
            <v>46.225670433732688</v>
          </cell>
          <cell r="U63">
            <v>23.846194773035712</v>
          </cell>
          <cell r="Z63">
            <v>15.540136861280066</v>
          </cell>
          <cell r="AE63">
            <v>6.249616342394555</v>
          </cell>
          <cell r="AJ63">
            <v>4.7455649468373844</v>
          </cell>
          <cell r="AK63">
            <v>3.9349538345793809</v>
          </cell>
          <cell r="AL63">
            <v>3.3409259720047437</v>
          </cell>
          <cell r="AM63">
            <v>2.910863210930116</v>
          </cell>
          <cell r="AN63">
            <v>2.449456407964643</v>
          </cell>
          <cell r="AO63">
            <v>1.9544211315067626</v>
          </cell>
          <cell r="AP63">
            <v>1.4233064549074466</v>
          </cell>
          <cell r="AQ63">
            <v>0.84686192468619126</v>
          </cell>
          <cell r="AR63">
            <v>6.842259414225941</v>
          </cell>
          <cell r="AS63">
            <v>0</v>
          </cell>
          <cell r="AT63">
            <v>0</v>
          </cell>
          <cell r="AU63">
            <v>0</v>
          </cell>
        </row>
        <row r="64">
          <cell r="G64" t="str">
            <v>Total debt stock  1/ 2/</v>
          </cell>
          <cell r="P64">
            <v>1216.6878170301247</v>
          </cell>
          <cell r="U64">
            <v>1357.4217272161641</v>
          </cell>
          <cell r="Z64">
            <v>1505.6777416447526</v>
          </cell>
          <cell r="AE64">
            <v>1634.8191577034086</v>
          </cell>
          <cell r="AJ64">
            <v>1709.5339158260779</v>
          </cell>
          <cell r="AK64">
            <v>1825.4167445597379</v>
          </cell>
          <cell r="AL64">
            <v>2008.3056089313041</v>
          </cell>
          <cell r="AM64">
            <v>2159.2856674042296</v>
          </cell>
          <cell r="AN64">
            <v>2185.5303731190043</v>
          </cell>
          <cell r="AO64">
            <v>2121.6550547394741</v>
          </cell>
          <cell r="AP64">
            <v>2069.6789737046338</v>
          </cell>
          <cell r="AQ64">
            <v>2018.5165345799358</v>
          </cell>
          <cell r="AR64">
            <v>1966.3002662568852</v>
          </cell>
          <cell r="AS64">
            <v>1910.684298533062</v>
          </cell>
          <cell r="AT64">
            <v>1847.1988801708862</v>
          </cell>
          <cell r="AU64">
            <v>1767.407773691989</v>
          </cell>
        </row>
        <row r="65">
          <cell r="G65" t="str">
            <v>o/w: public and publicly guaranteed debt  1/ 2/</v>
          </cell>
          <cell r="P65">
            <v>1216.6878170301247</v>
          </cell>
          <cell r="U65">
            <v>1357.4217272161641</v>
          </cell>
          <cell r="Z65">
            <v>1503.8577416447527</v>
          </cell>
          <cell r="AE65">
            <v>1625.0991577034085</v>
          </cell>
          <cell r="AJ65">
            <v>1655.413915826078</v>
          </cell>
          <cell r="AK65">
            <v>1759.8957445597378</v>
          </cell>
          <cell r="AL65">
            <v>1944.3836089313043</v>
          </cell>
          <cell r="AM65">
            <v>2106.6960007375628</v>
          </cell>
          <cell r="AN65">
            <v>2148.7830397856706</v>
          </cell>
          <cell r="AO65">
            <v>2098.2500547394739</v>
          </cell>
          <cell r="AP65">
            <v>2056.5589737046344</v>
          </cell>
          <cell r="AQ65">
            <v>2013.6815345799359</v>
          </cell>
          <cell r="AR65">
            <v>1966.1002662568851</v>
          </cell>
          <cell r="AS65">
            <v>1910.484298533062</v>
          </cell>
          <cell r="AT65">
            <v>1846.9988801708862</v>
          </cell>
          <cell r="AU65">
            <v>1767.2077736919889</v>
          </cell>
        </row>
        <row r="66">
          <cell r="G66" t="str">
            <v>NPV of total debt service  1/ 5/</v>
          </cell>
          <cell r="P66" t="e">
            <v>#REF!</v>
          </cell>
          <cell r="U66">
            <v>1040.5309910173871</v>
          </cell>
          <cell r="Z66">
            <v>1265.0250588860897</v>
          </cell>
          <cell r="AE66">
            <v>1377.646079480488</v>
          </cell>
          <cell r="AJ66">
            <v>1432.7833298551159</v>
          </cell>
          <cell r="AK66">
            <v>1357.7914820776509</v>
          </cell>
          <cell r="AL66">
            <v>1326.4951871665567</v>
          </cell>
          <cell r="AM66">
            <v>1272.5759147327174</v>
          </cell>
          <cell r="AN66">
            <v>1262.5990655110127</v>
          </cell>
          <cell r="AO66">
            <v>1229.647861732836</v>
          </cell>
          <cell r="AP66">
            <v>1213.1035620463497</v>
          </cell>
          <cell r="AQ66">
            <v>1197.3062528868488</v>
          </cell>
          <cell r="AR66">
            <v>1186.1273664374473</v>
          </cell>
          <cell r="AS66">
            <v>1189.9612930532462</v>
          </cell>
          <cell r="AT66">
            <v>1179.7246799771385</v>
          </cell>
          <cell r="AU66">
            <v>1168.6700617675122</v>
          </cell>
        </row>
        <row r="68">
          <cell r="G68" t="str">
            <v>Total debt stock (in percent of GDP)  1/</v>
          </cell>
          <cell r="P68">
            <v>63.938662886737731</v>
          </cell>
          <cell r="U68">
            <v>45.103290936163411</v>
          </cell>
          <cell r="Z68">
            <v>43.355042482016749</v>
          </cell>
          <cell r="AE68">
            <v>47.862087591629631</v>
          </cell>
          <cell r="AJ68">
            <v>61.122453996427403</v>
          </cell>
          <cell r="AK68">
            <v>60.348159986812824</v>
          </cell>
          <cell r="AL68">
            <v>60.765346983633421</v>
          </cell>
          <cell r="AM68">
            <v>61.162662755600628</v>
          </cell>
          <cell r="AN68">
            <v>57.642369172327136</v>
          </cell>
          <cell r="AO68">
            <v>51.664135451690491</v>
          </cell>
          <cell r="AP68">
            <v>46.420603584178977</v>
          </cell>
          <cell r="AQ68">
            <v>41.780257315117822</v>
          </cell>
          <cell r="AR68">
            <v>37.559486038080017</v>
          </cell>
          <cell r="AS68">
            <v>34.00522876714372</v>
          </cell>
          <cell r="AT68">
            <v>30.630732753505686</v>
          </cell>
          <cell r="AU68">
            <v>27.306589009459799</v>
          </cell>
        </row>
        <row r="69">
          <cell r="G69" t="str">
            <v>o/w: public and publicly guaranteed debt  1/</v>
          </cell>
          <cell r="P69">
            <v>63.938662886737731</v>
          </cell>
          <cell r="U69">
            <v>45.103290936163418</v>
          </cell>
          <cell r="Z69">
            <v>43.302636728026471</v>
          </cell>
          <cell r="AE69">
            <v>47.577518201065253</v>
          </cell>
          <cell r="AJ69">
            <v>59.187454532735458</v>
          </cell>
          <cell r="AK69">
            <v>58.182039947495646</v>
          </cell>
          <cell r="AL69">
            <v>58.831257623620751</v>
          </cell>
          <cell r="AM69">
            <v>59.673038619564245</v>
          </cell>
          <cell r="AN69">
            <v>56.67317497573692</v>
          </cell>
          <cell r="AO69">
            <v>51.094203460368128</v>
          </cell>
          <cell r="AP69">
            <v>46.126336537568235</v>
          </cell>
          <cell r="AQ69">
            <v>41.680180084806388</v>
          </cell>
          <cell r="AR69">
            <v>37.555665717584453</v>
          </cell>
          <cell r="AS69">
            <v>34.001669285465532</v>
          </cell>
          <cell r="AT69">
            <v>30.627416301435222</v>
          </cell>
          <cell r="AU69">
            <v>27.303498993741194</v>
          </cell>
        </row>
        <row r="70">
          <cell r="G70" t="str">
            <v>Government debt service (percent of GDP) 1/</v>
          </cell>
          <cell r="P70">
            <v>1.6988551182201492</v>
          </cell>
          <cell r="U70">
            <v>1.3849959262208069</v>
          </cell>
          <cell r="V70">
            <v>0</v>
          </cell>
          <cell r="W70">
            <v>0</v>
          </cell>
          <cell r="X70">
            <v>0</v>
          </cell>
          <cell r="Y70">
            <v>0</v>
          </cell>
          <cell r="Z70">
            <v>1.2165286727473525</v>
          </cell>
          <cell r="AA70">
            <v>0</v>
          </cell>
          <cell r="AB70">
            <v>0</v>
          </cell>
          <cell r="AC70">
            <v>0</v>
          </cell>
          <cell r="AD70">
            <v>0</v>
          </cell>
          <cell r="AE70">
            <v>2.2001670485281264</v>
          </cell>
          <cell r="AF70">
            <v>0</v>
          </cell>
          <cell r="AG70">
            <v>0</v>
          </cell>
          <cell r="AH70">
            <v>0</v>
          </cell>
          <cell r="AI70">
            <v>0</v>
          </cell>
          <cell r="AJ70">
            <v>4.7420166555689516</v>
          </cell>
          <cell r="AK70">
            <v>4.6405573863738319</v>
          </cell>
          <cell r="AL70">
            <v>5.3162378132976915</v>
          </cell>
          <cell r="AM70">
            <v>5.3844003923887485</v>
          </cell>
          <cell r="AN70">
            <v>2.9061301502606596</v>
          </cell>
          <cell r="AO70">
            <v>3.5699811387718303</v>
          </cell>
          <cell r="AP70">
            <v>3.1010885498777476</v>
          </cell>
          <cell r="AQ70">
            <v>2.8344722900875938</v>
          </cell>
          <cell r="AR70">
            <v>2.7396259942716972</v>
          </cell>
          <cell r="AS70">
            <v>2.5293803913400184</v>
          </cell>
          <cell r="AT70">
            <v>2.5401193739323</v>
          </cell>
          <cell r="AU70">
            <v>2.5522442901592832</v>
          </cell>
        </row>
        <row r="71">
          <cell r="G71" t="str">
            <v>o/w: interest due (percent of GDP)</v>
          </cell>
          <cell r="P71">
            <v>1.6988551182201492</v>
          </cell>
          <cell r="U71">
            <v>1.3849959262208069</v>
          </cell>
          <cell r="V71">
            <v>0</v>
          </cell>
          <cell r="W71">
            <v>0</v>
          </cell>
          <cell r="X71">
            <v>0</v>
          </cell>
          <cell r="Y71">
            <v>0</v>
          </cell>
          <cell r="Z71">
            <v>1.2165286727473525</v>
          </cell>
          <cell r="AA71">
            <v>0</v>
          </cell>
          <cell r="AB71">
            <v>0</v>
          </cell>
          <cell r="AC71">
            <v>0</v>
          </cell>
          <cell r="AD71">
            <v>0</v>
          </cell>
          <cell r="AE71">
            <v>1.0095521397557583</v>
          </cell>
          <cell r="AF71">
            <v>0</v>
          </cell>
          <cell r="AG71">
            <v>0</v>
          </cell>
          <cell r="AH71">
            <v>0</v>
          </cell>
          <cell r="AI71">
            <v>0</v>
          </cell>
          <cell r="AJ71">
            <v>1.5048612334945115</v>
          </cell>
          <cell r="AK71">
            <v>1.0688110363629015</v>
          </cell>
          <cell r="AL71">
            <v>0.9229168476501427</v>
          </cell>
          <cell r="AM71">
            <v>0.79659510007535772</v>
          </cell>
          <cell r="AN71">
            <v>0.69575423753844856</v>
          </cell>
          <cell r="AO71">
            <v>0.63602790508722695</v>
          </cell>
          <cell r="AP71">
            <v>0.5947245379139916</v>
          </cell>
          <cell r="AQ71">
            <v>0.56713562635570025</v>
          </cell>
          <cell r="AR71">
            <v>0.54256681567603371</v>
          </cell>
          <cell r="AS71">
            <v>0.52383999081487898</v>
          </cell>
          <cell r="AT71">
            <v>0.50183605382213625</v>
          </cell>
          <cell r="AU71">
            <v>0.47590470715458727</v>
          </cell>
        </row>
        <row r="72">
          <cell r="G72" t="str">
            <v>in percent of gov't revenue and grants</v>
          </cell>
          <cell r="P72">
            <v>24.232552308692281</v>
          </cell>
          <cell r="U72">
            <v>14.938226270374786</v>
          </cell>
          <cell r="V72" t="e">
            <v>#DIV/0!</v>
          </cell>
          <cell r="W72" t="e">
            <v>#DIV/0!</v>
          </cell>
          <cell r="X72" t="e">
            <v>#DIV/0!</v>
          </cell>
          <cell r="Y72" t="e">
            <v>#DIV/0!</v>
          </cell>
          <cell r="Z72">
            <v>12.364575011507185</v>
          </cell>
          <cell r="AA72">
            <v>0</v>
          </cell>
          <cell r="AB72">
            <v>0</v>
          </cell>
          <cell r="AC72">
            <v>0</v>
          </cell>
          <cell r="AD72">
            <v>0</v>
          </cell>
          <cell r="AE72">
            <v>24.720978073349734</v>
          </cell>
          <cell r="AF72">
            <v>0</v>
          </cell>
          <cell r="AG72">
            <v>0</v>
          </cell>
          <cell r="AH72">
            <v>0</v>
          </cell>
          <cell r="AI72">
            <v>0</v>
          </cell>
          <cell r="AJ72">
            <v>60.025527285682919</v>
          </cell>
          <cell r="AK72">
            <v>52.733606663339003</v>
          </cell>
          <cell r="AL72">
            <v>56.555721418060543</v>
          </cell>
          <cell r="AM72">
            <v>55.509282395760309</v>
          </cell>
          <cell r="AN72">
            <v>29.354850002632922</v>
          </cell>
          <cell r="AO72">
            <v>34.660011056037185</v>
          </cell>
          <cell r="AP72">
            <v>29.534176665502358</v>
          </cell>
          <cell r="AQ72">
            <v>26.245113797107347</v>
          </cell>
          <cell r="AR72">
            <v>24.905690857015429</v>
          </cell>
          <cell r="AS72">
            <v>22.994367194000169</v>
          </cell>
          <cell r="AT72">
            <v>23.091994308475456</v>
          </cell>
          <cell r="AU72">
            <v>23.202220819629847</v>
          </cell>
        </row>
        <row r="73">
          <cell r="G73" t="str">
            <v>o/w: interest due</v>
          </cell>
          <cell r="P73">
            <v>24.232552308692281</v>
          </cell>
          <cell r="U73">
            <v>14.938226270374786</v>
          </cell>
          <cell r="V73" t="e">
            <v>#DIV/0!</v>
          </cell>
          <cell r="W73" t="e">
            <v>#DIV/0!</v>
          </cell>
          <cell r="X73" t="e">
            <v>#DIV/0!</v>
          </cell>
          <cell r="Y73" t="e">
            <v>#DIV/0!</v>
          </cell>
          <cell r="Z73">
            <v>12.364575011507185</v>
          </cell>
          <cell r="AA73">
            <v>0</v>
          </cell>
          <cell r="AB73">
            <v>0</v>
          </cell>
          <cell r="AC73">
            <v>0</v>
          </cell>
          <cell r="AD73">
            <v>0</v>
          </cell>
          <cell r="AE73">
            <v>11.343282469165823</v>
          </cell>
          <cell r="AF73">
            <v>0</v>
          </cell>
          <cell r="AG73">
            <v>0</v>
          </cell>
          <cell r="AH73">
            <v>0</v>
          </cell>
          <cell r="AI73">
            <v>0</v>
          </cell>
          <cell r="AJ73">
            <v>19.048876373348246</v>
          </cell>
          <cell r="AK73">
            <v>12.145579958669334</v>
          </cell>
          <cell r="AL73">
            <v>9.8182643367036455</v>
          </cell>
          <cell r="AM73">
            <v>8.2123206193335854</v>
          </cell>
          <cell r="AN73">
            <v>7.0278205811964494</v>
          </cell>
          <cell r="AO73">
            <v>6.1750282047303582</v>
          </cell>
          <cell r="AP73">
            <v>5.6640432182284908</v>
          </cell>
          <cell r="AQ73">
            <v>5.251255799589817</v>
          </cell>
          <cell r="AR73">
            <v>4.9324255970548521</v>
          </cell>
          <cell r="AS73">
            <v>4.762181734680718</v>
          </cell>
          <cell r="AT73">
            <v>4.562145943837602</v>
          </cell>
          <cell r="AU73">
            <v>4.3264064286780668</v>
          </cell>
        </row>
        <row r="74">
          <cell r="G74" t="str">
            <v>in percent of total expenditures</v>
          </cell>
          <cell r="P74">
            <v>13.777323395620705</v>
          </cell>
          <cell r="U74">
            <v>9.7897217605432179</v>
          </cell>
          <cell r="V74" t="e">
            <v>#DIV/0!</v>
          </cell>
          <cell r="W74" t="e">
            <v>#DIV/0!</v>
          </cell>
          <cell r="X74" t="e">
            <v>#DIV/0!</v>
          </cell>
          <cell r="Y74" t="e">
            <v>#DIV/0!</v>
          </cell>
          <cell r="Z74">
            <v>8.4179186222078748</v>
          </cell>
          <cell r="AA74">
            <v>0</v>
          </cell>
          <cell r="AB74">
            <v>0</v>
          </cell>
          <cell r="AC74">
            <v>0</v>
          </cell>
          <cell r="AD74">
            <v>0</v>
          </cell>
          <cell r="AE74">
            <v>9.6077163691184566</v>
          </cell>
          <cell r="AF74">
            <v>0</v>
          </cell>
          <cell r="AG74">
            <v>0</v>
          </cell>
          <cell r="AH74">
            <v>0</v>
          </cell>
          <cell r="AI74">
            <v>0</v>
          </cell>
          <cell r="AJ74">
            <v>20.798318664776101</v>
          </cell>
          <cell r="AK74">
            <v>23.319383851124787</v>
          </cell>
          <cell r="AL74">
            <v>26.581189066488456</v>
          </cell>
          <cell r="AM74">
            <v>25.640001868517853</v>
          </cell>
          <cell r="AN74">
            <v>13.971779568560862</v>
          </cell>
          <cell r="AO74">
            <v>17.246285694549904</v>
          </cell>
          <cell r="AP74">
            <v>15.127261218915843</v>
          </cell>
          <cell r="AQ74">
            <v>14.032041040037594</v>
          </cell>
          <cell r="AR74">
            <v>13.698129971358485</v>
          </cell>
          <cell r="AS74">
            <v>12.646901956700093</v>
          </cell>
          <cell r="AT74">
            <v>12.700596869661501</v>
          </cell>
          <cell r="AU74">
            <v>12.761221450796416</v>
          </cell>
        </row>
        <row r="75">
          <cell r="G75" t="str">
            <v>o/w: interest due</v>
          </cell>
          <cell r="P75">
            <v>13.777323395620705</v>
          </cell>
          <cell r="U75">
            <v>9.7897217605432179</v>
          </cell>
          <cell r="V75" t="e">
            <v>#DIV/0!</v>
          </cell>
          <cell r="W75" t="e">
            <v>#DIV/0!</v>
          </cell>
          <cell r="X75" t="e">
            <v>#DIV/0!</v>
          </cell>
          <cell r="Y75" t="e">
            <v>#DIV/0!</v>
          </cell>
          <cell r="Z75">
            <v>8.4179186222078748</v>
          </cell>
          <cell r="AA75">
            <v>0</v>
          </cell>
          <cell r="AB75">
            <v>0</v>
          </cell>
          <cell r="AC75">
            <v>0</v>
          </cell>
          <cell r="AD75">
            <v>0</v>
          </cell>
          <cell r="AE75">
            <v>4.4085246277544039</v>
          </cell>
          <cell r="AF75">
            <v>0</v>
          </cell>
          <cell r="AG75">
            <v>0</v>
          </cell>
          <cell r="AH75">
            <v>0</v>
          </cell>
          <cell r="AI75">
            <v>0</v>
          </cell>
          <cell r="AJ75">
            <v>6.6002685679583841</v>
          </cell>
          <cell r="AK75">
            <v>5.3709097304668418</v>
          </cell>
          <cell r="AL75">
            <v>4.6145842382507141</v>
          </cell>
          <cell r="AM75">
            <v>3.7933100003588462</v>
          </cell>
          <cell r="AN75">
            <v>3.344972295857926</v>
          </cell>
          <cell r="AO75">
            <v>3.0725985753006135</v>
          </cell>
          <cell r="AP75">
            <v>2.9010953068975196</v>
          </cell>
          <cell r="AQ75">
            <v>2.8076021106717839</v>
          </cell>
          <cell r="AR75">
            <v>2.7128340783801685</v>
          </cell>
          <cell r="AS75">
            <v>2.6191999540743951</v>
          </cell>
          <cell r="AT75">
            <v>2.5091802691106815</v>
          </cell>
          <cell r="AU75">
            <v>2.3795235357729365</v>
          </cell>
        </row>
        <row r="76">
          <cell r="G76" t="str">
            <v>NPV of debt to exports of GNFS</v>
          </cell>
          <cell r="P76" t="e">
            <v>#REF!</v>
          </cell>
          <cell r="U76">
            <v>203.67025994194194</v>
          </cell>
          <cell r="Z76">
            <v>191.27169097247099</v>
          </cell>
          <cell r="AE76">
            <v>192.09018674810685</v>
          </cell>
          <cell r="AJ76">
            <v>204.51267117341251</v>
          </cell>
          <cell r="AK76">
            <v>185.61876222022323</v>
          </cell>
          <cell r="AL76">
            <v>174.5899725038052</v>
          </cell>
          <cell r="AM76">
            <v>166.76451642121145</v>
          </cell>
          <cell r="AN76">
            <v>151.0799564032871</v>
          </cell>
          <cell r="AO76">
            <v>127.12955784898807</v>
          </cell>
          <cell r="AP76">
            <v>109.88131613498365</v>
          </cell>
          <cell r="AQ76">
            <v>95.076418429534186</v>
          </cell>
          <cell r="AR76">
            <v>82.988536706266203</v>
          </cell>
          <cell r="AS76">
            <v>73.444914082879095</v>
          </cell>
          <cell r="AT76">
            <v>64.02068465928393</v>
          </cell>
          <cell r="AU76">
            <v>55.571092503764639</v>
          </cell>
        </row>
        <row r="77">
          <cell r="G77" t="str">
            <v>NPV of public debt to revenues and grants</v>
          </cell>
          <cell r="AE77">
            <v>441.94770897199527</v>
          </cell>
          <cell r="AJ77">
            <v>639.09125048070382</v>
          </cell>
          <cell r="AK77">
            <v>529.27937626529706</v>
          </cell>
          <cell r="AL77">
            <v>476.21024830850507</v>
          </cell>
          <cell r="AM77">
            <v>452.0935355097451</v>
          </cell>
          <cell r="AN77">
            <v>409.86342641444412</v>
          </cell>
          <cell r="AO77">
            <v>347.93136635728138</v>
          </cell>
          <cell r="AP77">
            <v>303.31235365747489</v>
          </cell>
          <cell r="AQ77">
            <v>261.75426829932201</v>
          </cell>
          <cell r="AR77">
            <v>227.99669615990271</v>
          </cell>
          <cell r="AS77">
            <v>204.96723291589495</v>
          </cell>
          <cell r="AT77">
            <v>182.39089660327932</v>
          </cell>
          <cell r="AU77">
            <v>161.67640488159105</v>
          </cell>
        </row>
        <row r="78">
          <cell r="G78" t="str">
            <v>Debt service due (in % of exports of GNFS) 1/ 5/</v>
          </cell>
          <cell r="P78">
            <v>7.1981713246170758</v>
          </cell>
          <cell r="U78">
            <v>9.2347790758080226</v>
          </cell>
          <cell r="Z78">
            <v>7.3828817274865717</v>
          </cell>
          <cell r="AE78">
            <v>12.049574077213904</v>
          </cell>
          <cell r="AJ78">
            <v>22.294506966116735</v>
          </cell>
          <cell r="AK78">
            <v>23.429577180174622</v>
          </cell>
          <cell r="AL78">
            <v>25.651303250348469</v>
          </cell>
          <cell r="AM78">
            <v>27.10535401258004</v>
          </cell>
          <cell r="AN78">
            <v>18.561167629250157</v>
          </cell>
          <cell r="AO78">
            <v>20.112143485438931</v>
          </cell>
          <cell r="AP78">
            <v>17.103068413326287</v>
          </cell>
          <cell r="AQ78">
            <v>14.226666996148703</v>
          </cell>
          <cell r="AR78">
            <v>12.660266023979478</v>
          </cell>
          <cell r="AS78">
            <v>11.266670073348779</v>
          </cell>
          <cell r="AT78">
            <v>10.388952204999731</v>
          </cell>
          <cell r="AU78">
            <v>9.9676777959157583</v>
          </cell>
        </row>
        <row r="79">
          <cell r="G79" t="str">
            <v>Public sector external debt service (in % of exports of GNFS) 1/ 5/</v>
          </cell>
          <cell r="P79">
            <v>7.1981713246170758</v>
          </cell>
          <cell r="U79">
            <v>9.2347790758080226</v>
          </cell>
          <cell r="Z79">
            <v>7.3748847635810169</v>
          </cell>
          <cell r="AE79">
            <v>11.992861660319967</v>
          </cell>
          <cell r="AJ79">
            <v>22.150633879118367</v>
          </cell>
          <cell r="AK79">
            <v>22.093625604441659</v>
          </cell>
          <cell r="AL79">
            <v>24.131941118897757</v>
          </cell>
          <cell r="AM79">
            <v>25.465025523697914</v>
          </cell>
          <cell r="AN79">
            <v>16.741970808267453</v>
          </cell>
          <cell r="AO79">
            <v>18.812363174687906</v>
          </cell>
          <cell r="AP79">
            <v>16.234183578653294</v>
          </cell>
          <cell r="AQ79">
            <v>13.627982043352091</v>
          </cell>
          <cell r="AR79">
            <v>12.369361617284365</v>
          </cell>
          <cell r="AS79">
            <v>11.265989182478558</v>
          </cell>
          <cell r="AT79">
            <v>10.388329061099736</v>
          </cell>
          <cell r="AU79">
            <v>9.9671075872181198</v>
          </cell>
        </row>
        <row r="81">
          <cell r="G81" t="str">
            <v>Nominal GDP (millions of US$)</v>
          </cell>
          <cell r="P81">
            <v>1902.8984375</v>
          </cell>
          <cell r="U81">
            <v>3009.584664536741</v>
          </cell>
          <cell r="Z81">
            <v>3472.9010870403208</v>
          </cell>
          <cell r="AE81">
            <v>3415.6871126309043</v>
          </cell>
          <cell r="AJ81">
            <v>2796.8999999999996</v>
          </cell>
          <cell r="AK81">
            <v>3024.8092816063072</v>
          </cell>
          <cell r="AL81">
            <v>3305.0179232453365</v>
          </cell>
          <cell r="AM81">
            <v>3530.3984001358817</v>
          </cell>
          <cell r="AN81">
            <v>3791.5346029327166</v>
          </cell>
          <cell r="AO81">
            <v>4106.630327189675</v>
          </cell>
          <cell r="AP81">
            <v>4458.5352492271768</v>
          </cell>
          <cell r="AQ81">
            <v>4831.2687960625681</v>
          </cell>
          <cell r="AR81">
            <v>5235.162867413399</v>
          </cell>
          <cell r="AS81">
            <v>5618.7956023374536</v>
          </cell>
          <cell r="AT81">
            <v>6030.5409440767435</v>
          </cell>
          <cell r="AU81">
            <v>6472.4589844586862</v>
          </cell>
        </row>
        <row r="82">
          <cell r="G82" t="str">
            <v>Exchange rate (p.a., lari / US$)</v>
          </cell>
          <cell r="P82">
            <v>1.28</v>
          </cell>
          <cell r="U82">
            <v>1.252</v>
          </cell>
          <cell r="V82">
            <v>1.2885</v>
          </cell>
          <cell r="W82">
            <v>1.2986</v>
          </cell>
          <cell r="X82">
            <v>1.2948</v>
          </cell>
          <cell r="Y82">
            <v>1.3076000000000001</v>
          </cell>
          <cell r="Z82">
            <v>1.2970999999999999</v>
          </cell>
          <cell r="AE82">
            <v>1.4036999999999999</v>
          </cell>
          <cell r="AJ82">
            <v>2</v>
          </cell>
          <cell r="AK82">
            <v>2.0059799382716053</v>
          </cell>
          <cell r="AL82">
            <v>2.0356540827077927</v>
          </cell>
          <cell r="AM82">
            <v>2.0810222341055593</v>
          </cell>
          <cell r="AN82">
            <v>2.1159629179683144</v>
          </cell>
          <cell r="AO82">
            <v>2.1333401385604303</v>
          </cell>
          <cell r="AP82">
            <v>2.1457353128505829</v>
          </cell>
          <cell r="AQ82">
            <v>2.1623689199269442</v>
          </cell>
          <cell r="AR82">
            <v>2.1791314696938198</v>
          </cell>
          <cell r="AS82">
            <v>2.1960239617069499</v>
          </cell>
          <cell r="AT82">
            <v>2.2130474032705694</v>
          </cell>
          <cell r="AU82">
            <v>2.2302028094974737</v>
          </cell>
        </row>
        <row r="83">
          <cell r="G83" t="str">
            <v xml:space="preserve">Exports of goods and nonfactor services  </v>
          </cell>
          <cell r="P83">
            <v>484.43</v>
          </cell>
          <cell r="U83">
            <v>510.89</v>
          </cell>
          <cell r="Z83">
            <v>661.37599999999998</v>
          </cell>
          <cell r="AE83">
            <v>720.3515074380166</v>
          </cell>
          <cell r="AJ83">
            <v>738.87602760067364</v>
          </cell>
          <cell r="AK83">
            <v>810.97400510612113</v>
          </cell>
          <cell r="AL83">
            <v>898.79428460949362</v>
          </cell>
          <cell r="AM83">
            <v>976.85515077856769</v>
          </cell>
          <cell r="AN83">
            <v>1063.9386629357639</v>
          </cell>
          <cell r="AO83">
            <v>1202.1898909186627</v>
          </cell>
          <cell r="AP83">
            <v>1333.1456066164924</v>
          </cell>
          <cell r="AQ83">
            <v>1473.6882827581721</v>
          </cell>
          <cell r="AR83">
            <v>1615.6510151892817</v>
          </cell>
          <cell r="AS83">
            <v>1762.3969603360601</v>
          </cell>
          <cell r="AT83">
            <v>1925.7189230475838</v>
          </cell>
          <cell r="AU83">
            <v>2104.492626952816</v>
          </cell>
        </row>
        <row r="84">
          <cell r="G84" t="str">
            <v xml:space="preserve">Ratio of exports of GNFS to GDP (in percent)  </v>
          </cell>
          <cell r="P84">
            <v>25.457480570347045</v>
          </cell>
          <cell r="U84">
            <v>16.975432059447986</v>
          </cell>
          <cell r="Z84">
            <v>19.043905467622704</v>
          </cell>
          <cell r="AE84">
            <v>21.089505088865472</v>
          </cell>
          <cell r="AJ84">
            <v>26.417677700335148</v>
          </cell>
          <cell r="AK84">
            <v>26.810748368090771</v>
          </cell>
          <cell r="AL84">
            <v>27.194838439088691</v>
          </cell>
          <cell r="AM84">
            <v>27.669827596255693</v>
          </cell>
          <cell r="AN84">
            <v>28.060898141686941</v>
          </cell>
          <cell r="AO84">
            <v>29.274363532530757</v>
          </cell>
          <cell r="AP84">
            <v>29.900977161671516</v>
          </cell>
          <cell r="AQ84">
            <v>30.503131681665323</v>
          </cell>
          <cell r="AR84">
            <v>30.861523435039683</v>
          </cell>
          <cell r="AS84">
            <v>31.366098450046699</v>
          </cell>
          <cell r="AT84">
            <v>31.932772547362337</v>
          </cell>
          <cell r="AU84">
            <v>32.514576484856967</v>
          </cell>
        </row>
        <row r="85">
          <cell r="G85" t="str">
            <v xml:space="preserve">Growth rate of exports of GNFS (in percent)  </v>
          </cell>
          <cell r="P85">
            <v>0.35840066293764128</v>
          </cell>
          <cell r="U85">
            <v>5.4620894659703101</v>
          </cell>
          <cell r="Z85">
            <v>36.526639555766558</v>
          </cell>
          <cell r="AE85">
            <v>8.9170921590769225</v>
          </cell>
          <cell r="AJ85">
            <v>2.5715945578486998</v>
          </cell>
          <cell r="AK85">
            <v>9.7577908623681644</v>
          </cell>
          <cell r="AL85">
            <v>10.828988222856871</v>
          </cell>
          <cell r="AM85">
            <v>8.6850648146911347</v>
          </cell>
          <cell r="AN85">
            <v>8.9146801434981882</v>
          </cell>
          <cell r="AO85">
            <v>12.994285554151897</v>
          </cell>
          <cell r="AP85">
            <v>10.893097395600183</v>
          </cell>
          <cell r="AQ85">
            <v>10.54218499795947</v>
          </cell>
          <cell r="AR85">
            <v>9.6331587956586251</v>
          </cell>
          <cell r="AS85">
            <v>9.0827749165611991</v>
          </cell>
          <cell r="AT85">
            <v>9.2670361097525245</v>
          </cell>
          <cell r="AU85">
            <v>9.2834785889890128</v>
          </cell>
        </row>
        <row r="86">
          <cell r="G86" t="str">
            <v>Government revenue and grants (US$)</v>
          </cell>
          <cell r="P86">
            <v>133.4052108427887</v>
          </cell>
          <cell r="U86">
            <v>279.03329515542424</v>
          </cell>
          <cell r="V86">
            <v>0</v>
          </cell>
          <cell r="W86">
            <v>0</v>
          </cell>
          <cell r="X86">
            <v>0</v>
          </cell>
          <cell r="Y86">
            <v>0</v>
          </cell>
          <cell r="Z86">
            <v>341.6925972844258</v>
          </cell>
          <cell r="AA86">
            <v>82.866259684528089</v>
          </cell>
          <cell r="AB86">
            <v>113.19565641275939</v>
          </cell>
          <cell r="AC86">
            <v>123.96296296296295</v>
          </cell>
          <cell r="AD86">
            <v>97.743225806451619</v>
          </cell>
          <cell r="AE86">
            <v>303.99615302415049</v>
          </cell>
          <cell r="AF86">
            <v>80.605800000000016</v>
          </cell>
          <cell r="AG86">
            <v>108.41699999999999</v>
          </cell>
          <cell r="AH86">
            <v>113.24499999999999</v>
          </cell>
          <cell r="AI86">
            <v>98.9084</v>
          </cell>
          <cell r="AJ86">
            <v>220.95509999999999</v>
          </cell>
          <cell r="AK86">
            <v>266.18321678135504</v>
          </cell>
          <cell r="AL86">
            <v>310.67168478506164</v>
          </cell>
          <cell r="AM86">
            <v>342.44864481318047</v>
          </cell>
          <cell r="AN86">
            <v>375.36192569033898</v>
          </cell>
          <cell r="AO86">
            <v>422.98292370053656</v>
          </cell>
          <cell r="AP86">
            <v>468.14620116885357</v>
          </cell>
          <cell r="AQ86">
            <v>521.7770299747574</v>
          </cell>
          <cell r="AR86">
            <v>575.86791541547393</v>
          </cell>
          <cell r="AS86">
            <v>618.06751625711991</v>
          </cell>
          <cell r="AT86">
            <v>663.35950384844182</v>
          </cell>
          <cell r="AU86">
            <v>711.97048829045548</v>
          </cell>
        </row>
        <row r="87">
          <cell r="G87" t="str">
            <v>Government expenditure and net lending (US$)</v>
          </cell>
          <cell r="P87">
            <v>234.64272828404168</v>
          </cell>
          <cell r="U87">
            <v>425.77946564323076</v>
          </cell>
          <cell r="V87">
            <v>0</v>
          </cell>
          <cell r="W87">
            <v>0</v>
          </cell>
          <cell r="X87">
            <v>0</v>
          </cell>
          <cell r="Y87">
            <v>0</v>
          </cell>
          <cell r="Z87">
            <v>501.89173115240743</v>
          </cell>
          <cell r="AA87">
            <v>115.52422556425198</v>
          </cell>
          <cell r="AB87">
            <v>131.89903148460701</v>
          </cell>
          <cell r="AC87">
            <v>138.83851851851853</v>
          </cell>
          <cell r="AD87">
            <v>105.26193548387099</v>
          </cell>
          <cell r="AE87">
            <v>782.19234879247699</v>
          </cell>
          <cell r="AF87">
            <v>83.526300000000006</v>
          </cell>
          <cell r="AG87">
            <v>110.32574999999999</v>
          </cell>
          <cell r="AH87">
            <v>113.24499999999999</v>
          </cell>
          <cell r="AI87">
            <v>97.237650000000002</v>
          </cell>
          <cell r="AJ87">
            <v>637.69319999999993</v>
          </cell>
          <cell r="AK87">
            <v>601.93704703965511</v>
          </cell>
          <cell r="AL87">
            <v>661.00358464906731</v>
          </cell>
          <cell r="AM87">
            <v>741.38366402853512</v>
          </cell>
          <cell r="AN87">
            <v>788.63919741000507</v>
          </cell>
          <cell r="AO87">
            <v>850.0724777282627</v>
          </cell>
          <cell r="AP87">
            <v>913.99972609157123</v>
          </cell>
          <cell r="AQ87">
            <v>975.9162968046387</v>
          </cell>
          <cell r="AR87">
            <v>1047.0325734826799</v>
          </cell>
          <cell r="AS87">
            <v>1123.7591204674907</v>
          </cell>
          <cell r="AT87">
            <v>1206.1081888153487</v>
          </cell>
          <cell r="AU87">
            <v>1294.4917968917373</v>
          </cell>
        </row>
        <row r="89">
          <cell r="G89" t="str">
            <v>Source:  Data provided by the Georgian authorities and Fund staff estimates.</v>
          </cell>
        </row>
        <row r="91">
          <cell r="G91" t="str">
            <v>1/ After restructuring.  Overdue payments and obligations falling due to bilateral official creditors are assumed to be rescheduled with 5 years grace, 10 years maturity and an interest rate of 4</v>
          </cell>
        </row>
        <row r="92">
          <cell r="G92" t="str">
            <v>percent, unless specific terms have already been agreed.</v>
          </cell>
        </row>
        <row r="93">
          <cell r="G93" t="str">
            <v>2/ Includes IMF, World Bank, and EBRD.</v>
          </cell>
        </row>
        <row r="94">
          <cell r="G94" t="str">
            <v>3/ Terms of gap financing are between 2 and 5 years grace, 7 and 10 year maturity, and an interest rate of 4 percent.</v>
          </cell>
        </row>
        <row r="95">
          <cell r="G95" t="str">
            <v>4/ Excludes debt service to the IMF.</v>
          </cell>
        </row>
        <row r="96">
          <cell r="G96" t="str">
            <v>5/ Net present value of debt service on contracted debt.</v>
          </cell>
        </row>
        <row r="666">
          <cell r="G666" t="str">
            <v>Table 2. Georgia: Key Economic Assumptions for the DSA</v>
          </cell>
        </row>
        <row r="669">
          <cell r="AE669" t="str">
            <v>1998-2003</v>
          </cell>
          <cell r="AJ669" t="str">
            <v>2004-2010</v>
          </cell>
        </row>
        <row r="672">
          <cell r="G672" t="str">
            <v>Annual real GDP growth</v>
          </cell>
          <cell r="AE672">
            <v>4.1499999999999995</v>
          </cell>
          <cell r="AJ672">
            <v>4.5714285714285712</v>
          </cell>
        </row>
        <row r="674">
          <cell r="G674" t="str">
            <v>Annual per capita GDP growth</v>
          </cell>
          <cell r="AE674">
            <v>3.1499999999999995</v>
          </cell>
          <cell r="AJ674">
            <v>3.5714285714285712</v>
          </cell>
        </row>
        <row r="676">
          <cell r="G676" t="str">
            <v>Domestic inflation</v>
          </cell>
          <cell r="AE676">
            <v>6.7666666666666666</v>
          </cell>
          <cell r="AJ676">
            <v>4</v>
          </cell>
        </row>
        <row r="679">
          <cell r="G679" t="str">
            <v>Annual export volume growth</v>
          </cell>
          <cell r="AE679">
            <v>5.3059785271425604</v>
          </cell>
          <cell r="AJ679">
            <v>8.3455714285714286</v>
          </cell>
        </row>
        <row r="681">
          <cell r="G681" t="str">
            <v>Annual import volume growth</v>
          </cell>
          <cell r="AE681">
            <v>1.6213001956269382</v>
          </cell>
          <cell r="AJ681">
            <v>4.4763071035902637</v>
          </cell>
        </row>
        <row r="683">
          <cell r="G683" t="str">
            <v>Transfers / GDP</v>
          </cell>
          <cell r="AE683">
            <v>5.0465975530382314</v>
          </cell>
          <cell r="AJ683">
            <v>3.5164140574567848</v>
          </cell>
        </row>
        <row r="685">
          <cell r="G685" t="str">
            <v>Current account deficit / GDP</v>
          </cell>
          <cell r="AE685">
            <v>12.281874904878277</v>
          </cell>
          <cell r="AJ685">
            <v>3.1496638911865129</v>
          </cell>
        </row>
        <row r="687">
          <cell r="G687" t="str">
            <v>FDI / GDP</v>
          </cell>
          <cell r="AE687">
            <v>3.545024611020732</v>
          </cell>
          <cell r="AJ687">
            <v>3.5</v>
          </cell>
        </row>
        <row r="690">
          <cell r="G690" t="str">
            <v>Government revenues grants / GDP</v>
          </cell>
          <cell r="AE690">
            <v>9.1</v>
          </cell>
          <cell r="AJ690">
            <v>10.799999999999999</v>
          </cell>
        </row>
        <row r="692">
          <cell r="G692" t="str">
            <v>Government expenditures and net lending / GDP</v>
          </cell>
          <cell r="AE692">
            <v>21.233333333333331</v>
          </cell>
          <cell r="AJ692">
            <v>20.2</v>
          </cell>
        </row>
        <row r="694">
          <cell r="G694" t="str">
            <v>Population growth</v>
          </cell>
          <cell r="AE694">
            <v>1</v>
          </cell>
          <cell r="AJ694">
            <v>1</v>
          </cell>
        </row>
        <row r="697">
          <cell r="G697" t="str">
            <v>Source: Georgian authorities; and Fund staff estimates.</v>
          </cell>
        </row>
      </sheetData>
      <sheetData sheetId="18" refreshError="1">
        <row r="5">
          <cell r="C5" t="str">
            <v>Table 3.  Georgia: External financing requirements and sources</v>
          </cell>
        </row>
        <row r="6">
          <cell r="C6" t="str">
            <v>(In millions of U.S. dollars)</v>
          </cell>
        </row>
        <row r="9">
          <cell r="V9" t="str">
            <v>Est.</v>
          </cell>
          <cell r="AA9" t="str">
            <v>Projections</v>
          </cell>
        </row>
        <row r="10">
          <cell r="L10">
            <v>1995</v>
          </cell>
          <cell r="Q10">
            <v>1996</v>
          </cell>
          <cell r="V10">
            <v>1997</v>
          </cell>
          <cell r="AA10">
            <v>1998</v>
          </cell>
          <cell r="AF10">
            <v>1999</v>
          </cell>
          <cell r="AG10">
            <v>2000</v>
          </cell>
        </row>
        <row r="13">
          <cell r="C13" t="str">
            <v>External financing requirements</v>
          </cell>
          <cell r="L13">
            <v>669.16434867175531</v>
          </cell>
          <cell r="Q13">
            <v>846.93294779845314</v>
          </cell>
          <cell r="V13">
            <v>660.69593190985245</v>
          </cell>
          <cell r="AA13">
            <v>718.34194169505429</v>
          </cell>
          <cell r="AF13">
            <v>476.99331312707727</v>
          </cell>
          <cell r="AG13">
            <v>424.60363612202173</v>
          </cell>
        </row>
        <row r="14">
          <cell r="C14" t="str">
            <v xml:space="preserve">  Current account (excluding official transfers)</v>
          </cell>
          <cell r="L14">
            <v>404.80677178157521</v>
          </cell>
          <cell r="Q14">
            <v>415.37438259343139</v>
          </cell>
          <cell r="V14">
            <v>571.28192946721333</v>
          </cell>
          <cell r="AA14">
            <v>599.40497722551584</v>
          </cell>
          <cell r="AF14">
            <v>402.00055128553879</v>
          </cell>
          <cell r="AG14">
            <v>381.01200086716528</v>
          </cell>
        </row>
        <row r="15">
          <cell r="C15" t="str">
            <v xml:space="preserve">      Of which: Interest due</v>
          </cell>
          <cell r="L15">
            <v>81.095771781575195</v>
          </cell>
          <cell r="Q15">
            <v>62.275757593431308</v>
          </cell>
          <cell r="V15">
            <v>42.407929467213208</v>
          </cell>
          <cell r="AA15">
            <v>42.401954663532393</v>
          </cell>
          <cell r="AF15">
            <v>49.949414602860323</v>
          </cell>
          <cell r="AG15">
            <v>49.242115554270278</v>
          </cell>
        </row>
        <row r="16">
          <cell r="C16" t="str">
            <v xml:space="preserve">  Amortization</v>
          </cell>
          <cell r="L16">
            <v>268.43024618780498</v>
          </cell>
          <cell r="Q16">
            <v>83.555167480630828</v>
          </cell>
          <cell r="V16">
            <v>53.490594465686272</v>
          </cell>
          <cell r="AA16">
            <v>81.618053841538455</v>
          </cell>
          <cell r="AF16">
            <v>93.298053841538461</v>
          </cell>
          <cell r="AG16">
            <v>117.83628323781787</v>
          </cell>
        </row>
        <row r="17">
          <cell r="C17" t="str">
            <v xml:space="preserve">  Change in arrears (+ a reduction)</v>
          </cell>
          <cell r="L17">
            <v>-119.37266929762484</v>
          </cell>
          <cell r="Q17">
            <v>346.70339772439087</v>
          </cell>
          <cell r="V17">
            <v>20.62340797695288</v>
          </cell>
          <cell r="AA17">
            <v>91.277846627999992</v>
          </cell>
          <cell r="AF17">
            <v>-53.8</v>
          </cell>
          <cell r="AG17">
            <v>-73</v>
          </cell>
        </row>
        <row r="18">
          <cell r="C18" t="str">
            <v xml:space="preserve">  IMF repurchases and repayments</v>
          </cell>
          <cell r="L18" t="str">
            <v xml:space="preserve">-- </v>
          </cell>
          <cell r="Q18">
            <v>0</v>
          </cell>
          <cell r="V18">
            <v>0</v>
          </cell>
          <cell r="AA18">
            <v>0.94106400000000001</v>
          </cell>
          <cell r="AF18">
            <v>21.494707999999999</v>
          </cell>
          <cell r="AG18">
            <v>26.594567999999999</v>
          </cell>
        </row>
        <row r="19">
          <cell r="C19" t="str">
            <v xml:space="preserve">  Change in gross official reserves (+ an increase) </v>
          </cell>
          <cell r="L19">
            <v>115.29999999999998</v>
          </cell>
          <cell r="Q19">
            <v>1.3000000000000114</v>
          </cell>
          <cell r="V19">
            <v>15.300000000000011</v>
          </cell>
          <cell r="AA19">
            <v>-54.900000000000006</v>
          </cell>
          <cell r="AF19">
            <v>14</v>
          </cell>
          <cell r="AG19">
            <v>-27.839215982961392</v>
          </cell>
        </row>
        <row r="21">
          <cell r="C21" t="str">
            <v>Disbursments: existing commitments</v>
          </cell>
          <cell r="L21">
            <v>353.18227544000001</v>
          </cell>
          <cell r="Q21">
            <v>333.27891565907203</v>
          </cell>
          <cell r="V21">
            <v>376.225167</v>
          </cell>
          <cell r="AA21">
            <v>311.33101099999999</v>
          </cell>
          <cell r="AF21">
            <v>82.265172000000035</v>
          </cell>
          <cell r="AG21">
            <v>28.182829576690501</v>
          </cell>
        </row>
        <row r="22">
          <cell r="C22" t="str">
            <v xml:space="preserve">  Grants 1/</v>
          </cell>
          <cell r="L22">
            <v>189.2</v>
          </cell>
          <cell r="Q22">
            <v>140.476</v>
          </cell>
          <cell r="V22">
            <v>196.4</v>
          </cell>
          <cell r="AA22">
            <v>73.400000000000006</v>
          </cell>
          <cell r="AF22">
            <v>0</v>
          </cell>
          <cell r="AG22">
            <v>0</v>
          </cell>
        </row>
        <row r="23">
          <cell r="C23" t="str">
            <v xml:space="preserve">  Loans</v>
          </cell>
          <cell r="L23">
            <v>89.406925440000009</v>
          </cell>
          <cell r="Q23">
            <v>112.327915659072</v>
          </cell>
          <cell r="V23">
            <v>103.56816700000002</v>
          </cell>
          <cell r="AA23">
            <v>200.30201099999999</v>
          </cell>
          <cell r="AF23">
            <v>36.744072000000038</v>
          </cell>
          <cell r="AG23">
            <v>28.182829576690501</v>
          </cell>
        </row>
        <row r="24">
          <cell r="C24" t="str">
            <v xml:space="preserve">    Bilateral creditors</v>
          </cell>
          <cell r="L24">
            <v>2.8382145000000003</v>
          </cell>
          <cell r="Q24">
            <v>24.292898659071998</v>
          </cell>
          <cell r="V24">
            <v>29.003959999999999</v>
          </cell>
          <cell r="AA24">
            <v>140.11024600000002</v>
          </cell>
          <cell r="AF24">
            <v>6.7480720000000005</v>
          </cell>
          <cell r="AG24">
            <v>11.489829576690489</v>
          </cell>
        </row>
        <row r="25">
          <cell r="C25" t="str">
            <v xml:space="preserve">    Multilateral creditors </v>
          </cell>
          <cell r="L25">
            <v>86.568710940000003</v>
          </cell>
          <cell r="Q25">
            <v>88.035017000000011</v>
          </cell>
          <cell r="R25">
            <v>4.8051240000000011</v>
          </cell>
          <cell r="S25">
            <v>4.4105720000000046</v>
          </cell>
          <cell r="T25">
            <v>17.178611000000004</v>
          </cell>
          <cell r="U25">
            <v>48.169900000000005</v>
          </cell>
          <cell r="V25">
            <v>74.56420700000001</v>
          </cell>
          <cell r="W25">
            <v>12.666173999999998</v>
          </cell>
          <cell r="X25">
            <v>13.796060999999998</v>
          </cell>
          <cell r="Y25">
            <v>13.586824000000007</v>
          </cell>
          <cell r="Z25">
            <v>51.342882000000003</v>
          </cell>
          <cell r="AA25">
            <v>60.19176499999999</v>
          </cell>
          <cell r="AF25">
            <v>29.996000000000038</v>
          </cell>
          <cell r="AG25">
            <v>16.693000000000012</v>
          </cell>
        </row>
        <row r="26">
          <cell r="C26" t="str">
            <v xml:space="preserve">       of which: EBRD</v>
          </cell>
          <cell r="L26">
            <v>1.5787109399999999</v>
          </cell>
          <cell r="Q26">
            <v>11.255017000000002</v>
          </cell>
          <cell r="V26">
            <v>10.354207000000001</v>
          </cell>
          <cell r="AA26">
            <v>9.031765</v>
          </cell>
          <cell r="AF26">
            <v>3.8000000000000007</v>
          </cell>
          <cell r="AG26">
            <v>3.8900000000000006</v>
          </cell>
        </row>
        <row r="27">
          <cell r="C27" t="str">
            <v xml:space="preserve">       of which: World Bank</v>
          </cell>
          <cell r="L27">
            <v>84.990000000000009</v>
          </cell>
          <cell r="Q27">
            <v>76.78</v>
          </cell>
          <cell r="V27">
            <v>64.210000000000008</v>
          </cell>
          <cell r="AA27">
            <v>51.16</v>
          </cell>
          <cell r="AF27">
            <v>9.3960000000000079</v>
          </cell>
          <cell r="AG27">
            <v>12.802999999999997</v>
          </cell>
        </row>
        <row r="28">
          <cell r="C28" t="str">
            <v xml:space="preserve">         of which: Adjustment lending</v>
          </cell>
          <cell r="L28">
            <v>75.34</v>
          </cell>
          <cell r="Q28">
            <v>62.06</v>
          </cell>
          <cell r="V28">
            <v>41.45</v>
          </cell>
          <cell r="AA28">
            <v>22.39</v>
          </cell>
          <cell r="AF28">
            <v>19.139999999999997</v>
          </cell>
          <cell r="AG28">
            <v>0</v>
          </cell>
        </row>
        <row r="29">
          <cell r="C29" t="str">
            <v xml:space="preserve">         of which: project</v>
          </cell>
          <cell r="L29">
            <v>9.6500000000000057</v>
          </cell>
          <cell r="Q29">
            <v>14.719999999999999</v>
          </cell>
          <cell r="V29">
            <v>22.760000000000005</v>
          </cell>
          <cell r="AA29">
            <v>28.769999999999996</v>
          </cell>
          <cell r="AF29">
            <v>-9.7439999999999891</v>
          </cell>
          <cell r="AG29">
            <v>12.802999999999997</v>
          </cell>
        </row>
        <row r="30">
          <cell r="C30" t="str">
            <v xml:space="preserve">    Private creditors</v>
          </cell>
          <cell r="L30" t="str">
            <v xml:space="preserve">-- </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t="str">
            <v xml:space="preserve">-- </v>
          </cell>
        </row>
        <row r="31">
          <cell r="C31" t="str">
            <v xml:space="preserve">  IMF</v>
          </cell>
          <cell r="L31">
            <v>74.575350000000014</v>
          </cell>
          <cell r="Q31">
            <v>80.474999999999994</v>
          </cell>
          <cell r="V31">
            <v>76.257000000000005</v>
          </cell>
          <cell r="AA31">
            <v>37.629000000000005</v>
          </cell>
          <cell r="AF31">
            <v>45.521099999999997</v>
          </cell>
          <cell r="AG31">
            <v>0</v>
          </cell>
        </row>
        <row r="33">
          <cell r="C33" t="str">
            <v>Other capital, net 2/</v>
          </cell>
          <cell r="L33">
            <v>91.066470817357796</v>
          </cell>
          <cell r="Q33">
            <v>77.387845006780964</v>
          </cell>
          <cell r="R33">
            <v>14.668728996681672</v>
          </cell>
          <cell r="S33">
            <v>45.837707284666671</v>
          </cell>
          <cell r="T33">
            <v>113.78157406102669</v>
          </cell>
          <cell r="U33">
            <v>48.489430511606635</v>
          </cell>
          <cell r="V33">
            <v>222.77744085398174</v>
          </cell>
          <cell r="W33">
            <v>60.488499348246584</v>
          </cell>
          <cell r="X33">
            <v>68.209674770681289</v>
          </cell>
          <cell r="Y33">
            <v>2.7742985992884499</v>
          </cell>
          <cell r="Z33">
            <v>91.859903808837998</v>
          </cell>
          <cell r="AA33">
            <v>222.3607765270543</v>
          </cell>
          <cell r="AF33">
            <v>146.74613212707726</v>
          </cell>
          <cell r="AG33">
            <v>91.244403496465026</v>
          </cell>
        </row>
        <row r="35">
          <cell r="C35" t="str">
            <v>Disbursments: expected new commitments</v>
          </cell>
          <cell r="L35" t="str">
            <v xml:space="preserve">... </v>
          </cell>
          <cell r="Q35">
            <v>0</v>
          </cell>
          <cell r="V35">
            <v>0</v>
          </cell>
          <cell r="AA35">
            <v>180.47677354000001</v>
          </cell>
          <cell r="AF35">
            <v>248.20169999999999</v>
          </cell>
          <cell r="AG35">
            <v>304.83047379830947</v>
          </cell>
        </row>
        <row r="36">
          <cell r="C36" t="str">
            <v xml:space="preserve">  Grants</v>
          </cell>
          <cell r="L36" t="str">
            <v xml:space="preserve">... </v>
          </cell>
          <cell r="Q36">
            <v>0</v>
          </cell>
          <cell r="V36">
            <v>0</v>
          </cell>
          <cell r="AA36">
            <v>137.30000000000001</v>
          </cell>
          <cell r="AF36">
            <v>182.18170000000001</v>
          </cell>
          <cell r="AG36">
            <v>134.45482369999996</v>
          </cell>
        </row>
        <row r="37">
          <cell r="C37" t="str">
            <v xml:space="preserve">  Loans</v>
          </cell>
          <cell r="L37" t="str">
            <v xml:space="preserve">... </v>
          </cell>
          <cell r="Q37">
            <v>0</v>
          </cell>
          <cell r="V37">
            <v>0</v>
          </cell>
          <cell r="AA37">
            <v>43.176773539999999</v>
          </cell>
          <cell r="AF37">
            <v>66.019999999999982</v>
          </cell>
          <cell r="AG37">
            <v>158.19124242330952</v>
          </cell>
        </row>
        <row r="38">
          <cell r="C38" t="str">
            <v xml:space="preserve">    Bilateral creditors</v>
          </cell>
          <cell r="L38" t="str">
            <v xml:space="preserve">... </v>
          </cell>
          <cell r="Q38">
            <v>0</v>
          </cell>
          <cell r="V38">
            <v>0</v>
          </cell>
          <cell r="AA38">
            <v>11.976597539999998</v>
          </cell>
          <cell r="AF38">
            <v>0</v>
          </cell>
          <cell r="AG38">
            <v>49.928242423309506</v>
          </cell>
        </row>
        <row r="39">
          <cell r="C39" t="str">
            <v xml:space="preserve">    Multilateral creditors</v>
          </cell>
          <cell r="L39" t="str">
            <v xml:space="preserve">... </v>
          </cell>
          <cell r="Q39">
            <v>0</v>
          </cell>
          <cell r="V39">
            <v>0</v>
          </cell>
          <cell r="AA39">
            <v>31.200176000000003</v>
          </cell>
          <cell r="AF39">
            <v>66.019999999999982</v>
          </cell>
          <cell r="AG39">
            <v>108.26300000000001</v>
          </cell>
        </row>
        <row r="40">
          <cell r="C40" t="str">
            <v xml:space="preserve">       of which: EBRD</v>
          </cell>
          <cell r="Q40">
            <v>0</v>
          </cell>
          <cell r="V40">
            <v>0</v>
          </cell>
          <cell r="AA40">
            <v>7.7000000000000037</v>
          </cell>
          <cell r="AF40">
            <v>16</v>
          </cell>
          <cell r="AG40">
            <v>46</v>
          </cell>
        </row>
        <row r="41">
          <cell r="C41" t="str">
            <v xml:space="preserve">       of which: World Bank</v>
          </cell>
          <cell r="L41" t="str">
            <v xml:space="preserve">... </v>
          </cell>
          <cell r="Q41">
            <v>0</v>
          </cell>
          <cell r="V41">
            <v>0</v>
          </cell>
          <cell r="AA41">
            <v>22.39</v>
          </cell>
          <cell r="AF41">
            <v>48.919999999999995</v>
          </cell>
          <cell r="AG41">
            <v>61.263000000000005</v>
          </cell>
        </row>
        <row r="42">
          <cell r="C42" t="str">
            <v xml:space="preserve">         of which: Adjustment lending</v>
          </cell>
          <cell r="L42" t="str">
            <v xml:space="preserve">... </v>
          </cell>
          <cell r="Q42">
            <v>0</v>
          </cell>
          <cell r="V42">
            <v>0</v>
          </cell>
          <cell r="AA42">
            <v>22.39</v>
          </cell>
          <cell r="AF42">
            <v>39.339999999999996</v>
          </cell>
          <cell r="AG42">
            <v>55.938000000000002</v>
          </cell>
        </row>
        <row r="43">
          <cell r="C43" t="str">
            <v xml:space="preserve">         of which: project</v>
          </cell>
          <cell r="Q43">
            <v>0</v>
          </cell>
          <cell r="V43">
            <v>0</v>
          </cell>
          <cell r="AA43">
            <v>0</v>
          </cell>
          <cell r="AF43">
            <v>9.58</v>
          </cell>
          <cell r="AG43">
            <v>5.3250000000000002</v>
          </cell>
        </row>
        <row r="44">
          <cell r="C44" t="str">
            <v xml:space="preserve">    Private creditors</v>
          </cell>
          <cell r="L44" t="str">
            <v xml:space="preserve">... </v>
          </cell>
          <cell r="Q44">
            <v>0</v>
          </cell>
          <cell r="R44">
            <v>0</v>
          </cell>
          <cell r="S44">
            <v>0</v>
          </cell>
          <cell r="T44">
            <v>0</v>
          </cell>
          <cell r="U44">
            <v>0</v>
          </cell>
          <cell r="V44">
            <v>0</v>
          </cell>
          <cell r="W44">
            <v>0</v>
          </cell>
          <cell r="X44">
            <v>0</v>
          </cell>
          <cell r="Y44">
            <v>0</v>
          </cell>
          <cell r="Z44">
            <v>0</v>
          </cell>
          <cell r="AA44">
            <v>0</v>
          </cell>
          <cell r="AF44">
            <v>0</v>
          </cell>
          <cell r="AG44" t="str">
            <v xml:space="preserve">-- </v>
          </cell>
        </row>
        <row r="45">
          <cell r="C45" t="str">
            <v xml:space="preserve">  IMF</v>
          </cell>
          <cell r="L45" t="str">
            <v xml:space="preserve">... </v>
          </cell>
          <cell r="Q45">
            <v>0</v>
          </cell>
          <cell r="R45">
            <v>0</v>
          </cell>
          <cell r="S45">
            <v>0</v>
          </cell>
          <cell r="T45">
            <v>0</v>
          </cell>
          <cell r="U45">
            <v>0</v>
          </cell>
          <cell r="V45">
            <v>0</v>
          </cell>
          <cell r="W45">
            <v>0</v>
          </cell>
          <cell r="X45">
            <v>0</v>
          </cell>
          <cell r="Y45">
            <v>0</v>
          </cell>
          <cell r="Z45">
            <v>0</v>
          </cell>
          <cell r="AA45">
            <v>0</v>
          </cell>
          <cell r="AF45" t="str">
            <v>...</v>
          </cell>
          <cell r="AG45">
            <v>12.184407675000001</v>
          </cell>
        </row>
        <row r="47">
          <cell r="C47" t="str">
            <v>Total identified financing</v>
          </cell>
          <cell r="L47">
            <v>444.24874625735782</v>
          </cell>
          <cell r="Q47">
            <v>410.66676066585296</v>
          </cell>
          <cell r="V47">
            <v>599.00260785398177</v>
          </cell>
          <cell r="AA47">
            <v>714.16856106705427</v>
          </cell>
          <cell r="AF47">
            <v>477.21300412707728</v>
          </cell>
          <cell r="AG47">
            <v>424.25770687146496</v>
          </cell>
        </row>
        <row r="49">
          <cell r="C49" t="str">
            <v xml:space="preserve">  Debt and arrears rescheduling</v>
          </cell>
          <cell r="L49">
            <v>224.91560241439748</v>
          </cell>
          <cell r="Q49">
            <v>390.26618713260012</v>
          </cell>
          <cell r="V49">
            <v>61.693324055870775</v>
          </cell>
          <cell r="AA49">
            <v>4.6201666279999998</v>
          </cell>
          <cell r="AF49">
            <v>50</v>
          </cell>
          <cell r="AG49" t="str">
            <v xml:space="preserve">-- </v>
          </cell>
        </row>
        <row r="50">
          <cell r="C50" t="str">
            <v xml:space="preserve">  Arrears write-off</v>
          </cell>
          <cell r="L50" t="str">
            <v xml:space="preserve">-- </v>
          </cell>
          <cell r="Q50">
            <v>46</v>
          </cell>
          <cell r="V50" t="str">
            <v xml:space="preserve">-- </v>
          </cell>
          <cell r="AA50" t="str">
            <v xml:space="preserve">-- </v>
          </cell>
          <cell r="AF50" t="str">
            <v xml:space="preserve">-- </v>
          </cell>
          <cell r="AG50" t="str">
            <v xml:space="preserve">-- </v>
          </cell>
        </row>
        <row r="52">
          <cell r="C52" t="str">
            <v>Financing gap</v>
          </cell>
          <cell r="L52">
            <v>0</v>
          </cell>
          <cell r="Q52">
            <v>5.6843418860808015E-14</v>
          </cell>
          <cell r="V52">
            <v>-9.9475983006414026E-14</v>
          </cell>
          <cell r="AA52">
            <v>-0.4467859999999817</v>
          </cell>
          <cell r="AF52">
            <v>-50.219691000000012</v>
          </cell>
          <cell r="AG52">
            <v>0.3459292505567646</v>
          </cell>
        </row>
        <row r="54">
          <cell r="C54" t="str">
            <v>Source:  Fund staff estimates</v>
          </cell>
        </row>
        <row r="56">
          <cell r="C56" t="str">
            <v>1/  Includes exceptional macroeconomic assistance from the EU.</v>
          </cell>
        </row>
        <row r="57">
          <cell r="C57" t="str">
            <v>2/  Includes changes in commercial banks' net foreign assets, short term capital inflows, foreign direct</v>
          </cell>
        </row>
        <row r="58">
          <cell r="C58" t="str">
            <v>investment, and errors and omissions.</v>
          </cell>
        </row>
      </sheetData>
      <sheetData sheetId="19" refreshError="1">
        <row r="2">
          <cell r="C2" t="str">
            <v>Table 33.  Georgia:  Balance of Payments</v>
          </cell>
        </row>
        <row r="3">
          <cell r="AD3" t="str">
            <v>Table 36.  Georgia:  External Debt Service Obligations</v>
          </cell>
          <cell r="BC3" t="str">
            <v>Table 34.  Georgia:  Geographic Distribution of Trade, by Country, 1998 1/</v>
          </cell>
        </row>
        <row r="4">
          <cell r="AD4" t="str">
            <v>(In millions of U.S. dollars)</v>
          </cell>
        </row>
        <row r="5">
          <cell r="D5">
            <v>1993</v>
          </cell>
          <cell r="G5">
            <v>1994</v>
          </cell>
          <cell r="L5">
            <v>1995</v>
          </cell>
          <cell r="Q5">
            <v>1996</v>
          </cell>
          <cell r="V5">
            <v>1997</v>
          </cell>
          <cell r="AA5">
            <v>1998</v>
          </cell>
        </row>
        <row r="6">
          <cell r="V6" t="str">
            <v>Est.</v>
          </cell>
          <cell r="AA6" t="str">
            <v>Prel.</v>
          </cell>
          <cell r="BC6" t="str">
            <v>Exports</v>
          </cell>
        </row>
        <row r="7">
          <cell r="AD7" t="str">
            <v/>
          </cell>
          <cell r="AE7">
            <v>1994</v>
          </cell>
          <cell r="AI7">
            <v>1995</v>
          </cell>
          <cell r="AM7">
            <v>1996</v>
          </cell>
          <cell r="AQ7">
            <v>1997</v>
          </cell>
          <cell r="AU7">
            <v>1998</v>
          </cell>
          <cell r="BC7" t="str">
            <v>(Percent of total)</v>
          </cell>
        </row>
        <row r="8">
          <cell r="G8" t="str">
            <v>(In millions of U.S. dollars)</v>
          </cell>
          <cell r="AD8" t="str">
            <v/>
          </cell>
          <cell r="AE8" t="str">
            <v>Int.</v>
          </cell>
          <cell r="AF8" t="str">
            <v>Prin.</v>
          </cell>
          <cell r="AG8" t="str">
            <v>Total</v>
          </cell>
          <cell r="AI8" t="str">
            <v>Int.</v>
          </cell>
          <cell r="AJ8" t="str">
            <v>Prin.</v>
          </cell>
          <cell r="AK8" t="str">
            <v>Total</v>
          </cell>
          <cell r="AM8" t="str">
            <v>Int.</v>
          </cell>
          <cell r="AN8" t="str">
            <v>Prin.</v>
          </cell>
          <cell r="AO8" t="str">
            <v>Total</v>
          </cell>
          <cell r="AQ8" t="str">
            <v>Int.</v>
          </cell>
          <cell r="AR8" t="str">
            <v>Prin.</v>
          </cell>
          <cell r="AS8" t="str">
            <v>Total</v>
          </cell>
          <cell r="AU8" t="str">
            <v>Int.</v>
          </cell>
          <cell r="AV8" t="str">
            <v>Prin.</v>
          </cell>
          <cell r="AW8" t="str">
            <v>Total</v>
          </cell>
        </row>
        <row r="9">
          <cell r="BD9" t="str">
            <v>Total</v>
          </cell>
          <cell r="BE9">
            <v>100</v>
          </cell>
        </row>
        <row r="10">
          <cell r="C10" t="str">
            <v>Current account (excluding transfers)</v>
          </cell>
          <cell r="D10">
            <v>-485.1</v>
          </cell>
          <cell r="G10">
            <v>-447.17307161643248</v>
          </cell>
          <cell r="L10">
            <v>-404.80677178157521</v>
          </cell>
          <cell r="Q10">
            <v>-415.37438259343139</v>
          </cell>
          <cell r="V10">
            <v>-571.28192946721333</v>
          </cell>
          <cell r="AA10">
            <v>-599.40497722551584</v>
          </cell>
          <cell r="BD10" t="str">
            <v>Russia</v>
          </cell>
          <cell r="BE10">
            <v>27.956249272820482</v>
          </cell>
        </row>
        <row r="11">
          <cell r="C11" t="str">
            <v>Trade balance 1/</v>
          </cell>
          <cell r="D11">
            <v>-448.3</v>
          </cell>
          <cell r="G11">
            <v>-365.00000000000006</v>
          </cell>
          <cell r="L11">
            <v>-337.428</v>
          </cell>
          <cell r="Q11">
            <v>-350.9190000000001</v>
          </cell>
          <cell r="V11">
            <v>-558.92400000000009</v>
          </cell>
          <cell r="AA11">
            <v>-685.44849256198347</v>
          </cell>
          <cell r="AD11" t="str">
            <v>Total debt service due</v>
          </cell>
          <cell r="AE11" t="str">
            <v>...</v>
          </cell>
          <cell r="AF11" t="str">
            <v>...</v>
          </cell>
          <cell r="AG11" t="str">
            <v>...</v>
          </cell>
          <cell r="AI11">
            <v>34.8701013478425</v>
          </cell>
          <cell r="AJ11">
            <v>0</v>
          </cell>
          <cell r="AK11">
            <v>34.8701013478425</v>
          </cell>
          <cell r="AM11">
            <v>47.179562820395603</v>
          </cell>
          <cell r="AN11">
            <v>0</v>
          </cell>
          <cell r="AO11">
            <v>47.179562820395603</v>
          </cell>
          <cell r="AQ11">
            <v>39.537899167456139</v>
          </cell>
          <cell r="AR11">
            <v>0</v>
          </cell>
          <cell r="AS11">
            <v>39.537899167456139</v>
          </cell>
          <cell r="AU11">
            <v>42.401954663532386</v>
          </cell>
          <cell r="AV11">
            <v>82.589653841538464</v>
          </cell>
          <cell r="AW11">
            <v>124.99160850507084</v>
          </cell>
          <cell r="BD11" t="str">
            <v>Turkey</v>
          </cell>
          <cell r="BE11">
            <v>12.444827320071468</v>
          </cell>
        </row>
        <row r="12">
          <cell r="C12" t="str">
            <v xml:space="preserve">  Exports</v>
          </cell>
          <cell r="D12">
            <v>457</v>
          </cell>
          <cell r="G12">
            <v>380.7</v>
          </cell>
          <cell r="L12">
            <v>362.63</v>
          </cell>
          <cell r="Q12">
            <v>416.95299999999997</v>
          </cell>
          <cell r="V12">
            <v>493.476</v>
          </cell>
          <cell r="AA12">
            <v>478.25150743801657</v>
          </cell>
          <cell r="AE12" t="str">
            <v>...</v>
          </cell>
          <cell r="AF12" t="str">
            <v>...</v>
          </cell>
          <cell r="AG12" t="str">
            <v>...</v>
          </cell>
          <cell r="BD12" t="str">
            <v>Azerbaijan</v>
          </cell>
          <cell r="BE12">
            <v>9.44745334809231</v>
          </cell>
        </row>
        <row r="13">
          <cell r="C13" t="str">
            <v xml:space="preserve">  Imports</v>
          </cell>
          <cell r="D13">
            <v>-905.3</v>
          </cell>
          <cell r="G13">
            <v>-745.7</v>
          </cell>
          <cell r="L13">
            <v>-700.05799999999999</v>
          </cell>
          <cell r="Q13">
            <v>-767.87200000000007</v>
          </cell>
          <cell r="V13">
            <v>-1052.4000000000001</v>
          </cell>
          <cell r="AA13">
            <v>-1163.7</v>
          </cell>
          <cell r="AD13" t="str">
            <v>Medium/long term</v>
          </cell>
          <cell r="AE13" t="str">
            <v>...</v>
          </cell>
          <cell r="AF13" t="str">
            <v>...</v>
          </cell>
          <cell r="AG13" t="str">
            <v>...</v>
          </cell>
          <cell r="AI13">
            <v>34.8701013478425</v>
          </cell>
          <cell r="AJ13">
            <v>0</v>
          </cell>
          <cell r="AK13">
            <v>34.8701013478425</v>
          </cell>
          <cell r="AM13">
            <v>47.179562820395603</v>
          </cell>
          <cell r="AN13">
            <v>0</v>
          </cell>
          <cell r="AO13">
            <v>47.179562820395603</v>
          </cell>
          <cell r="AQ13">
            <v>39.537899167456139</v>
          </cell>
          <cell r="AR13">
            <v>0</v>
          </cell>
          <cell r="AS13">
            <v>39.537899167456139</v>
          </cell>
          <cell r="AU13">
            <v>42.401954663532386</v>
          </cell>
          <cell r="AV13">
            <v>82.589653841538464</v>
          </cell>
          <cell r="AW13">
            <v>124.99160850507084</v>
          </cell>
          <cell r="BD13" t="str">
            <v>Armenia</v>
          </cell>
          <cell r="BE13">
            <v>9.3842111820785341</v>
          </cell>
        </row>
        <row r="14">
          <cell r="C14" t="str">
            <v>Non-factor services</v>
          </cell>
          <cell r="D14">
            <v>-17.2</v>
          </cell>
          <cell r="G14">
            <v>-47.507000000000005</v>
          </cell>
          <cell r="L14">
            <v>17.015000000000001</v>
          </cell>
          <cell r="Q14">
            <v>-5.126499999999993</v>
          </cell>
          <cell r="V14">
            <v>-148</v>
          </cell>
          <cell r="AA14">
            <v>-31.099999999999966</v>
          </cell>
          <cell r="AD14" t="str">
            <v>Public and publicly guaranteed</v>
          </cell>
          <cell r="AE14" t="str">
            <v>...</v>
          </cell>
          <cell r="AF14" t="str">
            <v>...</v>
          </cell>
          <cell r="AG14" t="str">
            <v>...</v>
          </cell>
          <cell r="AI14">
            <v>34.8701013478425</v>
          </cell>
          <cell r="AJ14">
            <v>0</v>
          </cell>
          <cell r="AK14">
            <v>34.8701013478425</v>
          </cell>
          <cell r="AM14">
            <v>47.179562820395603</v>
          </cell>
          <cell r="AN14">
            <v>0</v>
          </cell>
          <cell r="AO14">
            <v>47.179562820395603</v>
          </cell>
          <cell r="AQ14">
            <v>39.537899167456139</v>
          </cell>
          <cell r="AR14">
            <v>0</v>
          </cell>
          <cell r="AS14">
            <v>39.537899167456139</v>
          </cell>
          <cell r="AU14">
            <v>42.401954663532386</v>
          </cell>
          <cell r="AV14">
            <v>82.589653841538464</v>
          </cell>
          <cell r="AW14">
            <v>124.99160850507084</v>
          </cell>
          <cell r="BD14" t="str">
            <v>Germany</v>
          </cell>
          <cell r="BE14">
            <v>6.3958265984001601</v>
          </cell>
        </row>
        <row r="15">
          <cell r="C15" t="str">
            <v xml:space="preserve">  Credits</v>
          </cell>
          <cell r="D15">
            <v>72.7</v>
          </cell>
          <cell r="G15">
            <v>102</v>
          </cell>
          <cell r="L15">
            <v>121.80000000000001</v>
          </cell>
          <cell r="Q15">
            <v>93.936999999999998</v>
          </cell>
          <cell r="V15">
            <v>167.89999999999998</v>
          </cell>
          <cell r="AA15">
            <v>242.10000000000002</v>
          </cell>
          <cell r="AD15" t="str">
            <v>Official creditors</v>
          </cell>
          <cell r="AE15" t="str">
            <v>...</v>
          </cell>
          <cell r="AF15" t="str">
            <v>...</v>
          </cell>
          <cell r="AG15" t="str">
            <v>...</v>
          </cell>
          <cell r="AI15">
            <v>34.8701013478425</v>
          </cell>
          <cell r="AJ15">
            <v>0</v>
          </cell>
          <cell r="AK15">
            <v>34.8701013478425</v>
          </cell>
          <cell r="AM15">
            <v>47.179562820395603</v>
          </cell>
          <cell r="AN15">
            <v>0</v>
          </cell>
          <cell r="AO15">
            <v>47.179562820395603</v>
          </cell>
          <cell r="AQ15">
            <v>39.537899167456139</v>
          </cell>
          <cell r="AR15">
            <v>0</v>
          </cell>
          <cell r="AS15">
            <v>39.537899167456139</v>
          </cell>
          <cell r="AU15">
            <v>42.401954663532386</v>
          </cell>
          <cell r="AV15">
            <v>82.589653841538464</v>
          </cell>
          <cell r="AW15">
            <v>124.99160850507084</v>
          </cell>
          <cell r="BD15" t="str">
            <v>United States</v>
          </cell>
          <cell r="BE15">
            <v>5.5884473836419364</v>
          </cell>
        </row>
        <row r="16">
          <cell r="C16" t="str">
            <v xml:space="preserve">  Debits</v>
          </cell>
          <cell r="D16">
            <v>-89.8</v>
          </cell>
          <cell r="G16">
            <v>-149.50700000000001</v>
          </cell>
          <cell r="L16">
            <v>-104.78500000000001</v>
          </cell>
          <cell r="Q16">
            <v>-99.063499999999991</v>
          </cell>
          <cell r="V16">
            <v>-315.89999999999998</v>
          </cell>
          <cell r="AA16">
            <v>-273.2</v>
          </cell>
          <cell r="AD16" t="str">
            <v>Multilateral</v>
          </cell>
          <cell r="AE16" t="str">
            <v>...</v>
          </cell>
          <cell r="AF16" t="str">
            <v>...</v>
          </cell>
          <cell r="AG16" t="str">
            <v>...</v>
          </cell>
          <cell r="AI16">
            <v>2.8245375447175003</v>
          </cell>
          <cell r="AJ16">
            <v>0</v>
          </cell>
          <cell r="AK16">
            <v>2.8245375447175003</v>
          </cell>
          <cell r="AM16">
            <v>6.2804836280699998</v>
          </cell>
          <cell r="AN16">
            <v>0</v>
          </cell>
          <cell r="AO16">
            <v>6.2804836280699998</v>
          </cell>
          <cell r="AQ16">
            <v>7.7771259096749992</v>
          </cell>
          <cell r="AR16">
            <v>0</v>
          </cell>
          <cell r="AS16">
            <v>7.7771259096749992</v>
          </cell>
          <cell r="AU16">
            <v>9.1363042147919717</v>
          </cell>
          <cell r="AV16">
            <v>3.7296538415384615</v>
          </cell>
          <cell r="AW16">
            <v>12.865958056330433</v>
          </cell>
          <cell r="BD16" t="str">
            <v>Italy</v>
          </cell>
          <cell r="BE16">
            <v>4.6212243519034741</v>
          </cell>
        </row>
        <row r="17">
          <cell r="C17" t="str">
            <v>Factor services</v>
          </cell>
          <cell r="D17">
            <v>-19.7</v>
          </cell>
          <cell r="G17">
            <v>-34.666071616432404</v>
          </cell>
          <cell r="L17">
            <v>-84.393771781575197</v>
          </cell>
          <cell r="Q17">
            <v>-59.32888259343131</v>
          </cell>
          <cell r="V17">
            <v>135.64207053278679</v>
          </cell>
          <cell r="AA17">
            <v>117.14351533646762</v>
          </cell>
          <cell r="AD17" t="str">
            <v xml:space="preserve">Bilateral </v>
          </cell>
          <cell r="AE17" t="str">
            <v>...</v>
          </cell>
          <cell r="AF17" t="str">
            <v>...</v>
          </cell>
          <cell r="AG17" t="str">
            <v>...</v>
          </cell>
          <cell r="AI17">
            <v>32.045563803124999</v>
          </cell>
          <cell r="AJ17">
            <v>0</v>
          </cell>
          <cell r="AK17">
            <v>32.045563803124999</v>
          </cell>
          <cell r="AM17">
            <v>40.899079192325601</v>
          </cell>
          <cell r="AN17">
            <v>0</v>
          </cell>
          <cell r="AO17">
            <v>40.899079192325601</v>
          </cell>
          <cell r="AQ17">
            <v>31.760773257781143</v>
          </cell>
          <cell r="AR17">
            <v>0</v>
          </cell>
          <cell r="AS17">
            <v>31.760773257781143</v>
          </cell>
          <cell r="AU17">
            <v>33.265650448740416</v>
          </cell>
          <cell r="AV17">
            <v>78.86</v>
          </cell>
          <cell r="AW17">
            <v>112.12565044874042</v>
          </cell>
          <cell r="BD17" t="str">
            <v>Ukraine</v>
          </cell>
          <cell r="BE17">
            <v>3.3561753920262589</v>
          </cell>
        </row>
        <row r="18">
          <cell r="C18" t="str">
            <v xml:space="preserve">  Credits</v>
          </cell>
          <cell r="D18">
            <v>0.4</v>
          </cell>
          <cell r="G18">
            <v>0.3</v>
          </cell>
          <cell r="L18">
            <v>1</v>
          </cell>
          <cell r="Q18">
            <v>4.9468750000000004</v>
          </cell>
          <cell r="V18">
            <v>186.6</v>
          </cell>
          <cell r="AA18">
            <v>193.3</v>
          </cell>
          <cell r="AD18" t="str">
            <v>Private creditors</v>
          </cell>
          <cell r="AE18" t="str">
            <v>...</v>
          </cell>
          <cell r="AF18" t="str">
            <v>...</v>
          </cell>
          <cell r="AG18" t="str">
            <v>...</v>
          </cell>
          <cell r="AI18">
            <v>0</v>
          </cell>
          <cell r="AJ18">
            <v>0</v>
          </cell>
          <cell r="AK18">
            <v>0</v>
          </cell>
          <cell r="AM18">
            <v>0</v>
          </cell>
          <cell r="AN18">
            <v>0</v>
          </cell>
          <cell r="AO18">
            <v>0</v>
          </cell>
          <cell r="AQ18">
            <v>0</v>
          </cell>
          <cell r="AR18">
            <v>0</v>
          </cell>
          <cell r="AS18">
            <v>0</v>
          </cell>
          <cell r="AU18">
            <v>0</v>
          </cell>
          <cell r="AV18">
            <v>0</v>
          </cell>
          <cell r="AW18">
            <v>0</v>
          </cell>
          <cell r="BD18" t="str">
            <v>France</v>
          </cell>
          <cell r="BE18">
            <v>3.171198704934358</v>
          </cell>
        </row>
        <row r="19">
          <cell r="C19" t="str">
            <v xml:space="preserve">  Debits</v>
          </cell>
          <cell r="D19">
            <v>-20.100000000000001</v>
          </cell>
          <cell r="G19">
            <v>-34.966071616432401</v>
          </cell>
          <cell r="L19">
            <v>-85.393771781575197</v>
          </cell>
          <cell r="Q19">
            <v>-64.275757593431308</v>
          </cell>
          <cell r="V19">
            <v>-50.957929467213205</v>
          </cell>
          <cell r="AA19">
            <v>-76.156484663532396</v>
          </cell>
          <cell r="AD19" t="str">
            <v>Private non-guaranteed</v>
          </cell>
          <cell r="AE19" t="str">
            <v>...</v>
          </cell>
          <cell r="AF19" t="str">
            <v>...</v>
          </cell>
          <cell r="AG19" t="str">
            <v>...</v>
          </cell>
          <cell r="AI19">
            <v>0</v>
          </cell>
          <cell r="AJ19">
            <v>0</v>
          </cell>
          <cell r="AK19">
            <v>0</v>
          </cell>
          <cell r="AM19">
            <v>0</v>
          </cell>
          <cell r="AN19">
            <v>0</v>
          </cell>
          <cell r="AO19">
            <v>0</v>
          </cell>
          <cell r="AQ19">
            <v>0</v>
          </cell>
          <cell r="AR19">
            <v>0</v>
          </cell>
          <cell r="AS19">
            <v>0</v>
          </cell>
          <cell r="AU19">
            <v>0</v>
          </cell>
          <cell r="AV19">
            <v>0</v>
          </cell>
          <cell r="AW19">
            <v>0</v>
          </cell>
          <cell r="BD19" t="str">
            <v>Switzerland</v>
          </cell>
          <cell r="BE19">
            <v>2.8077299359334713</v>
          </cell>
        </row>
        <row r="20">
          <cell r="AD20" t="str">
            <v>Short term</v>
          </cell>
          <cell r="AE20" t="str">
            <v>...</v>
          </cell>
          <cell r="AF20" t="str">
            <v>...</v>
          </cell>
          <cell r="AG20" t="str">
            <v>...</v>
          </cell>
          <cell r="AI20">
            <v>0</v>
          </cell>
          <cell r="AJ20">
            <v>0</v>
          </cell>
          <cell r="AK20">
            <v>0</v>
          </cell>
          <cell r="AM20">
            <v>0</v>
          </cell>
          <cell r="AN20">
            <v>0</v>
          </cell>
          <cell r="AO20">
            <v>0</v>
          </cell>
          <cell r="AQ20">
            <v>0</v>
          </cell>
          <cell r="AR20">
            <v>0</v>
          </cell>
          <cell r="AS20">
            <v>0</v>
          </cell>
          <cell r="AU20">
            <v>0</v>
          </cell>
          <cell r="AV20">
            <v>0</v>
          </cell>
          <cell r="AW20">
            <v>0</v>
          </cell>
          <cell r="BD20" t="str">
            <v>Netherlands</v>
          </cell>
          <cell r="BE20">
            <v>1.7622066623880914</v>
          </cell>
        </row>
        <row r="21">
          <cell r="C21" t="str">
            <v>Transfers</v>
          </cell>
          <cell r="D21">
            <v>131.19999999999999</v>
          </cell>
          <cell r="G21">
            <v>170</v>
          </cell>
          <cell r="L21">
            <v>189.2</v>
          </cell>
          <cell r="Q21">
            <v>140.476</v>
          </cell>
          <cell r="V21">
            <v>196.4</v>
          </cell>
          <cell r="AA21">
            <v>210.70000000000002</v>
          </cell>
          <cell r="BD21" t="str">
            <v>Bulgaria</v>
          </cell>
          <cell r="BE21">
            <v>1.5811036275418426</v>
          </cell>
        </row>
        <row r="22">
          <cell r="AD22" t="str">
            <v>Memorandum items:</v>
          </cell>
          <cell r="BD22" t="str">
            <v>Others</v>
          </cell>
          <cell r="BE22">
            <v>11.483346220167618</v>
          </cell>
        </row>
        <row r="23">
          <cell r="C23" t="str">
            <v>Capital account</v>
          </cell>
          <cell r="D23">
            <v>305.60000000000002</v>
          </cell>
          <cell r="G23">
            <v>-19.333167783893579</v>
          </cell>
          <cell r="L23">
            <v>-94.292551517035733</v>
          </cell>
          <cell r="Q23">
            <v>90.600296560974527</v>
          </cell>
          <cell r="V23">
            <v>264.77757253431372</v>
          </cell>
          <cell r="AA23">
            <v>257.11073069846151</v>
          </cell>
          <cell r="AD23" t="str">
            <v>Debt service (percent of exports of GNFS)</v>
          </cell>
          <cell r="AE23" t="str">
            <v>...</v>
          </cell>
          <cell r="AF23" t="str">
            <v>...</v>
          </cell>
          <cell r="AG23" t="str">
            <v>...</v>
          </cell>
          <cell r="AI23">
            <v>7.1981713246170758</v>
          </cell>
          <cell r="AJ23">
            <v>0</v>
          </cell>
          <cell r="AK23">
            <v>7.1981713246170758</v>
          </cell>
          <cell r="AM23">
            <v>9.2347790758080226</v>
          </cell>
          <cell r="AN23">
            <v>0</v>
          </cell>
          <cell r="AO23">
            <v>9.2347790758080226</v>
          </cell>
          <cell r="AQ23">
            <v>5.9781272933181944</v>
          </cell>
          <cell r="AR23">
            <v>0</v>
          </cell>
          <cell r="AS23">
            <v>5.9781272933181944</v>
          </cell>
          <cell r="AU23">
            <v>5.886286656682107</v>
          </cell>
          <cell r="AV23">
            <v>11.465187896291724</v>
          </cell>
          <cell r="AW23">
            <v>17.35147455297383</v>
          </cell>
        </row>
        <row r="24">
          <cell r="C24" t="str">
            <v>Medium- and long-term borrowing</v>
          </cell>
          <cell r="D24">
            <v>381.7</v>
          </cell>
          <cell r="G24">
            <v>-23.733167783893578</v>
          </cell>
          <cell r="L24">
            <v>-179.02332074780497</v>
          </cell>
          <cell r="Q24">
            <v>28.772748178441176</v>
          </cell>
          <cell r="V24">
            <v>50.077572534313745</v>
          </cell>
          <cell r="AA24">
            <v>39.210730698461532</v>
          </cell>
        </row>
        <row r="25">
          <cell r="C25" t="str">
            <v xml:space="preserve">  Disbursements</v>
          </cell>
          <cell r="D25">
            <v>385.5</v>
          </cell>
          <cell r="G25">
            <v>94.07</v>
          </cell>
          <cell r="L25">
            <v>89.406925440000009</v>
          </cell>
          <cell r="Q25">
            <v>112.327915659072</v>
          </cell>
          <cell r="V25">
            <v>103.56816700000002</v>
          </cell>
          <cell r="AA25">
            <v>120.82878453999999</v>
          </cell>
          <cell r="BC25" t="str">
            <v>Imports</v>
          </cell>
        </row>
        <row r="26">
          <cell r="C26" t="str">
            <v xml:space="preserve">  Amortization due</v>
          </cell>
          <cell r="D26">
            <v>-3.8</v>
          </cell>
          <cell r="G26">
            <v>-117.80316778389357</v>
          </cell>
          <cell r="L26">
            <v>-268.43024618780498</v>
          </cell>
          <cell r="Q26">
            <v>-83.555167480630828</v>
          </cell>
          <cell r="V26">
            <v>-53.490594465686272</v>
          </cell>
          <cell r="AA26">
            <v>-81.618053841538455</v>
          </cell>
          <cell r="AD26" t="str">
            <v>Sources:  Georgian authorities, and Fund staff estimates.</v>
          </cell>
          <cell r="BC26" t="str">
            <v>(Percent of total)</v>
          </cell>
        </row>
        <row r="27">
          <cell r="C27" t="str">
            <v>Other capital</v>
          </cell>
          <cell r="D27">
            <v>-91.2</v>
          </cell>
          <cell r="G27">
            <v>4.4000000000000004</v>
          </cell>
          <cell r="L27">
            <v>84.730769230769226</v>
          </cell>
          <cell r="Q27">
            <v>61.827548382533365</v>
          </cell>
          <cell r="V27">
            <v>214.70000000000002</v>
          </cell>
          <cell r="AA27">
            <v>217.9</v>
          </cell>
        </row>
        <row r="28">
          <cell r="BD28" t="str">
            <v>Total</v>
          </cell>
          <cell r="BE28">
            <v>100</v>
          </cell>
        </row>
        <row r="29">
          <cell r="C29" t="str">
            <v>Errors and omissions</v>
          </cell>
          <cell r="D29" t="str">
            <v>--</v>
          </cell>
          <cell r="G29">
            <v>-0.78101059967391251</v>
          </cell>
          <cell r="L29">
            <v>6.33570158658857</v>
          </cell>
          <cell r="Q29">
            <v>15.560296624247599</v>
          </cell>
          <cell r="V29">
            <v>8.0774408539817273</v>
          </cell>
          <cell r="AA29">
            <v>4.4607765270542927</v>
          </cell>
          <cell r="BD29" t="str">
            <v>Russia</v>
          </cell>
          <cell r="BE29">
            <v>20.13962363405339</v>
          </cell>
        </row>
        <row r="30">
          <cell r="BD30" t="str">
            <v>Turkey</v>
          </cell>
          <cell r="BE30">
            <v>11.106046127705998</v>
          </cell>
        </row>
        <row r="31">
          <cell r="C31" t="str">
            <v>Overall balance</v>
          </cell>
          <cell r="D31">
            <v>-63.4</v>
          </cell>
          <cell r="G31">
            <v>-297.28724999999997</v>
          </cell>
          <cell r="L31">
            <v>-303.56362171202238</v>
          </cell>
          <cell r="Q31">
            <v>-168.73778940820927</v>
          </cell>
          <cell r="V31">
            <v>-102.02691607891789</v>
          </cell>
          <cell r="AA31">
            <v>-127.13347000000002</v>
          </cell>
          <cell r="BD31" t="str">
            <v>Azerbaijan</v>
          </cell>
          <cell r="BE31">
            <v>8.6511438154489113</v>
          </cell>
        </row>
        <row r="32">
          <cell r="BD32" t="str">
            <v>Germany</v>
          </cell>
          <cell r="BE32">
            <v>8.0564581849315129</v>
          </cell>
        </row>
        <row r="33">
          <cell r="C33" t="str">
            <v>Overall financing</v>
          </cell>
          <cell r="D33">
            <v>63.4</v>
          </cell>
          <cell r="G33">
            <v>297.28724999999997</v>
          </cell>
          <cell r="L33">
            <v>303.56362171202238</v>
          </cell>
          <cell r="Q33">
            <v>168.73778940820927</v>
          </cell>
          <cell r="V33">
            <v>102.02691607891789</v>
          </cell>
          <cell r="AA33">
            <v>127.13347000000002</v>
          </cell>
          <cell r="BD33" t="str">
            <v>United Kingdom</v>
          </cell>
          <cell r="BE33">
            <v>7.1689661377788285</v>
          </cell>
        </row>
        <row r="34">
          <cell r="C34" t="str">
            <v xml:space="preserve">Increase in net international </v>
          </cell>
          <cell r="BD34" t="str">
            <v>United States</v>
          </cell>
          <cell r="BE34">
            <v>7.0230557260279891</v>
          </cell>
        </row>
        <row r="35">
          <cell r="C35" t="str">
            <v xml:space="preserve">  reserves (-) 2/</v>
          </cell>
          <cell r="D35">
            <v>-0.5</v>
          </cell>
          <cell r="G35">
            <v>-0.91274999999999551</v>
          </cell>
          <cell r="L35">
            <v>-40.724649999999968</v>
          </cell>
          <cell r="Q35">
            <v>79.174999999999983</v>
          </cell>
          <cell r="V35">
            <v>60.956999999999994</v>
          </cell>
          <cell r="AA35">
            <v>91.14115000000001</v>
          </cell>
          <cell r="BD35" t="str">
            <v>Switzerland</v>
          </cell>
          <cell r="BE35">
            <v>3.2961722825113355</v>
          </cell>
        </row>
        <row r="36">
          <cell r="C36" t="str">
            <v>Exceptional financing 3/</v>
          </cell>
          <cell r="D36">
            <v>64</v>
          </cell>
          <cell r="G36">
            <v>298.2</v>
          </cell>
          <cell r="L36">
            <v>344.28827171202232</v>
          </cell>
          <cell r="Q36">
            <v>89.562789408209255</v>
          </cell>
          <cell r="V36">
            <v>41.069916078917899</v>
          </cell>
          <cell r="AA36">
            <v>35.992320000000007</v>
          </cell>
          <cell r="BD36" t="str">
            <v>Ukraine</v>
          </cell>
          <cell r="BE36">
            <v>3.2475963212087335</v>
          </cell>
        </row>
        <row r="37">
          <cell r="BD37" t="str">
            <v>Bulgaria</v>
          </cell>
          <cell r="BE37">
            <v>2.9471559684006463</v>
          </cell>
        </row>
        <row r="38">
          <cell r="C38" t="str">
            <v>Memorandum items:</v>
          </cell>
          <cell r="BD38" t="str">
            <v>Italy</v>
          </cell>
          <cell r="BE38">
            <v>2.8704778716160249</v>
          </cell>
        </row>
        <row r="39">
          <cell r="C39" t="str">
            <v>Current account excl. transfers (percent of GDP)</v>
          </cell>
          <cell r="D39">
            <v>-42</v>
          </cell>
          <cell r="G39">
            <v>54.427775474193339</v>
          </cell>
          <cell r="L39">
            <v>21.273167490399771</v>
          </cell>
          <cell r="Q39">
            <v>13.801717808040767</v>
          </cell>
          <cell r="V39">
            <v>16.449703436675524</v>
          </cell>
          <cell r="AA39">
            <v>17.548591468140334</v>
          </cell>
        </row>
        <row r="40">
          <cell r="C40" t="str">
            <v>Gross usable reserves 4/</v>
          </cell>
          <cell r="D40">
            <v>1</v>
          </cell>
          <cell r="G40">
            <v>41.4</v>
          </cell>
          <cell r="L40">
            <v>156.69999999999999</v>
          </cell>
          <cell r="Q40">
            <v>158</v>
          </cell>
          <cell r="V40">
            <v>173.3</v>
          </cell>
          <cell r="AA40">
            <v>118.4</v>
          </cell>
          <cell r="BD40" t="str">
            <v>Netherland</v>
          </cell>
          <cell r="BE40">
            <v>2.5506773607778106</v>
          </cell>
        </row>
        <row r="41">
          <cell r="C41" t="str">
            <v xml:space="preserve">  (in months of imports)</v>
          </cell>
          <cell r="G41">
            <v>0.7096554856883287</v>
          </cell>
          <cell r="L41">
            <v>2.6860631547671763</v>
          </cell>
          <cell r="Q41">
            <v>2.4691615269211535</v>
          </cell>
          <cell r="V41">
            <v>1.9760547320410489</v>
          </cell>
          <cell r="AA41">
            <v>1.2209332302139728</v>
          </cell>
        </row>
        <row r="42">
          <cell r="C42" t="str">
            <v>Debt service due</v>
          </cell>
          <cell r="D42" t="str">
            <v>--</v>
          </cell>
          <cell r="G42">
            <v>0</v>
          </cell>
          <cell r="L42">
            <v>34.8701013478425</v>
          </cell>
          <cell r="Q42">
            <v>47.179562820395603</v>
          </cell>
          <cell r="V42">
            <v>39.678607853981596</v>
          </cell>
          <cell r="AA42">
            <v>124.96107250507083</v>
          </cell>
          <cell r="BD42" t="str">
            <v>France</v>
          </cell>
          <cell r="BE42">
            <v>2.2830882051315577</v>
          </cell>
        </row>
        <row r="43">
          <cell r="C43" t="str">
            <v xml:space="preserve">  (in percent of exports of GNFS)</v>
          </cell>
          <cell r="G43">
            <v>0</v>
          </cell>
          <cell r="L43">
            <v>7.1981713246170749</v>
          </cell>
          <cell r="Q43">
            <v>9.2347790758080226</v>
          </cell>
          <cell r="V43">
            <v>5.9994024358279701</v>
          </cell>
          <cell r="AA43">
            <v>17.347235511383062</v>
          </cell>
        </row>
        <row r="44">
          <cell r="C44" t="str">
            <v>Stock of external debt</v>
          </cell>
          <cell r="D44">
            <v>596.9</v>
          </cell>
          <cell r="G44">
            <v>1003.8800042323172</v>
          </cell>
          <cell r="L44">
            <v>1216.6878170301247</v>
          </cell>
          <cell r="Q44">
            <v>1357.4217272161641</v>
          </cell>
          <cell r="V44">
            <v>1505.6777416447526</v>
          </cell>
          <cell r="AA44">
            <v>1634.8191577034086</v>
          </cell>
          <cell r="BD44" t="str">
            <v>Romania</v>
          </cell>
          <cell r="BE44">
            <v>2.2639886785512773</v>
          </cell>
        </row>
        <row r="45">
          <cell r="C45" t="str">
            <v xml:space="preserve">  (in percent of GDP)</v>
          </cell>
          <cell r="G45">
            <v>122.18749057469181</v>
          </cell>
          <cell r="L45">
            <v>63.938662886737731</v>
          </cell>
          <cell r="Q45">
            <v>45.103290936163418</v>
          </cell>
          <cell r="V45">
            <v>43.355042482016749</v>
          </cell>
          <cell r="AA45">
            <v>47.862087591629631</v>
          </cell>
        </row>
        <row r="48">
          <cell r="C48" t="str">
            <v>Sources:  State Department and  Statistics; and Fund staff estimates.</v>
          </cell>
        </row>
        <row r="50">
          <cell r="C50" t="str">
            <v>1/  There have been significant changes in the coverage of trade data and, as a result, caution is needed</v>
          </cell>
        </row>
        <row r="51">
          <cell r="C51" t="str">
            <v xml:space="preserve">in comparing annual totals.  </v>
          </cell>
        </row>
        <row r="52">
          <cell r="C52" t="str">
            <v>2/  Includes a valuation adjustment.</v>
          </cell>
        </row>
        <row r="53">
          <cell r="C53" t="str">
            <v>3/  Includes arrears, debt relief, and macroeconomic support.</v>
          </cell>
        </row>
        <row r="54">
          <cell r="C54" t="str">
            <v>4/  Excludes debt service paid into a special account at the Netherlands Bank.</v>
          </cell>
        </row>
        <row r="57">
          <cell r="C57" t="str">
            <v>Table 35.  Georgia:  External Debt Outstanding</v>
          </cell>
        </row>
        <row r="58">
          <cell r="C58" t="str">
            <v>(In millions of U.S. dollars)</v>
          </cell>
        </row>
        <row r="61">
          <cell r="D61">
            <v>1993</v>
          </cell>
          <cell r="G61">
            <v>1994</v>
          </cell>
          <cell r="L61">
            <v>1995</v>
          </cell>
          <cell r="Q61">
            <v>1996</v>
          </cell>
          <cell r="V61">
            <v>1997</v>
          </cell>
          <cell r="AA61">
            <v>1998</v>
          </cell>
        </row>
        <row r="62">
          <cell r="AA62" t="str">
            <v>Prel.</v>
          </cell>
        </row>
        <row r="64">
          <cell r="C64" t="str">
            <v>Total debt outstanding</v>
          </cell>
          <cell r="D64">
            <v>543.6</v>
          </cell>
          <cell r="G64">
            <v>1003.8800042323173</v>
          </cell>
          <cell r="L64">
            <v>1216.6878170301247</v>
          </cell>
          <cell r="M64">
            <v>0</v>
          </cell>
          <cell r="N64">
            <v>0</v>
          </cell>
          <cell r="O64">
            <v>0</v>
          </cell>
          <cell r="P64">
            <v>0</v>
          </cell>
          <cell r="Q64">
            <v>1357.4217272161643</v>
          </cell>
          <cell r="R64">
            <v>0</v>
          </cell>
          <cell r="S64">
            <v>0</v>
          </cell>
          <cell r="T64">
            <v>0</v>
          </cell>
          <cell r="U64">
            <v>0</v>
          </cell>
          <cell r="V64">
            <v>1505.6777416447526</v>
          </cell>
          <cell r="W64">
            <v>0</v>
          </cell>
          <cell r="X64">
            <v>0</v>
          </cell>
          <cell r="Y64">
            <v>0</v>
          </cell>
          <cell r="Z64">
            <v>0</v>
          </cell>
          <cell r="AA64">
            <v>1634.8191577034088</v>
          </cell>
        </row>
        <row r="66">
          <cell r="C66" t="str">
            <v>Public and publicly guaranteed</v>
          </cell>
          <cell r="D66">
            <v>543.6</v>
          </cell>
          <cell r="G66">
            <v>1003.8800042323173</v>
          </cell>
          <cell r="L66">
            <v>1216.6878170301247</v>
          </cell>
          <cell r="M66">
            <v>0</v>
          </cell>
          <cell r="N66">
            <v>0</v>
          </cell>
          <cell r="O66">
            <v>0</v>
          </cell>
          <cell r="P66">
            <v>0</v>
          </cell>
          <cell r="Q66">
            <v>1357.4217272161643</v>
          </cell>
          <cell r="R66">
            <v>0</v>
          </cell>
          <cell r="S66">
            <v>0</v>
          </cell>
          <cell r="T66">
            <v>0</v>
          </cell>
          <cell r="U66">
            <v>0</v>
          </cell>
          <cell r="V66">
            <v>1503.8577416447527</v>
          </cell>
          <cell r="W66">
            <v>0</v>
          </cell>
          <cell r="X66">
            <v>0</v>
          </cell>
          <cell r="Y66">
            <v>0</v>
          </cell>
          <cell r="Z66">
            <v>0</v>
          </cell>
          <cell r="AA66">
            <v>1625.0991577034088</v>
          </cell>
        </row>
        <row r="67">
          <cell r="C67" t="str">
            <v>Official creditors</v>
          </cell>
          <cell r="D67">
            <v>543.6</v>
          </cell>
          <cell r="G67">
            <v>1003.8800042323173</v>
          </cell>
          <cell r="L67">
            <v>1216.6878170301247</v>
          </cell>
          <cell r="M67">
            <v>0</v>
          </cell>
          <cell r="N67">
            <v>0</v>
          </cell>
          <cell r="O67">
            <v>0</v>
          </cell>
          <cell r="P67">
            <v>0</v>
          </cell>
          <cell r="Q67">
            <v>1357.4217272161643</v>
          </cell>
          <cell r="R67">
            <v>0</v>
          </cell>
          <cell r="S67">
            <v>0</v>
          </cell>
          <cell r="T67">
            <v>0</v>
          </cell>
          <cell r="U67">
            <v>0</v>
          </cell>
          <cell r="V67">
            <v>1505.6777416447526</v>
          </cell>
          <cell r="W67">
            <v>0</v>
          </cell>
          <cell r="X67">
            <v>0</v>
          </cell>
          <cell r="Y67">
            <v>0</v>
          </cell>
          <cell r="Z67">
            <v>0</v>
          </cell>
          <cell r="AA67">
            <v>1634.8191577034088</v>
          </cell>
        </row>
        <row r="68">
          <cell r="C68" t="str">
            <v xml:space="preserve">Multilateral </v>
          </cell>
          <cell r="D68" t="str">
            <v>--</v>
          </cell>
          <cell r="G68">
            <v>193.18917549999998</v>
          </cell>
          <cell r="L68">
            <v>364.46372573762483</v>
          </cell>
          <cell r="M68">
            <v>0</v>
          </cell>
          <cell r="N68">
            <v>0</v>
          </cell>
          <cell r="O68">
            <v>0</v>
          </cell>
          <cell r="P68">
            <v>0</v>
          </cell>
          <cell r="Q68">
            <v>520.25302571362477</v>
          </cell>
          <cell r="R68">
            <v>0</v>
          </cell>
          <cell r="S68">
            <v>0</v>
          </cell>
          <cell r="T68">
            <v>0</v>
          </cell>
          <cell r="U68">
            <v>0</v>
          </cell>
          <cell r="V68">
            <v>651.59517494000011</v>
          </cell>
          <cell r="W68">
            <v>0</v>
          </cell>
          <cell r="X68">
            <v>0</v>
          </cell>
          <cell r="Y68">
            <v>0</v>
          </cell>
          <cell r="Z68">
            <v>0</v>
          </cell>
          <cell r="AA68">
            <v>760.91022209846165</v>
          </cell>
        </row>
        <row r="69">
          <cell r="C69" t="str">
            <v>World Bank</v>
          </cell>
          <cell r="D69" t="str">
            <v>--</v>
          </cell>
          <cell r="G69">
            <v>0.97</v>
          </cell>
          <cell r="L69">
            <v>85.960000000000008</v>
          </cell>
          <cell r="Q69">
            <v>162.73999999999998</v>
          </cell>
          <cell r="V69">
            <v>226.95</v>
          </cell>
          <cell r="AA69">
            <v>300.50000000000006</v>
          </cell>
        </row>
        <row r="70">
          <cell r="C70" t="str">
            <v xml:space="preserve">                    IMF</v>
          </cell>
          <cell r="D70" t="str">
            <v>--</v>
          </cell>
          <cell r="G70">
            <v>40.487250000000003</v>
          </cell>
          <cell r="L70">
            <v>116.13041999999999</v>
          </cell>
          <cell r="Q70">
            <v>189.5436</v>
          </cell>
          <cell r="V70">
            <v>257.76420000000002</v>
          </cell>
          <cell r="AA70">
            <v>302.05840000000001</v>
          </cell>
        </row>
        <row r="71">
          <cell r="C71" t="str">
            <v xml:space="preserve">                      ESAF</v>
          </cell>
          <cell r="D71" t="str">
            <v>--</v>
          </cell>
          <cell r="G71">
            <v>0</v>
          </cell>
          <cell r="L71">
            <v>0</v>
          </cell>
          <cell r="Q71">
            <v>78.976500000000001</v>
          </cell>
          <cell r="V71">
            <v>151.626</v>
          </cell>
          <cell r="AA71">
            <v>194.25</v>
          </cell>
        </row>
        <row r="72">
          <cell r="C72" t="str">
            <v xml:space="preserve">                      SBA</v>
          </cell>
          <cell r="D72" t="str">
            <v>--</v>
          </cell>
          <cell r="G72">
            <v>0</v>
          </cell>
          <cell r="L72">
            <v>33.180119999999995</v>
          </cell>
          <cell r="Q72">
            <v>31.590599999999998</v>
          </cell>
          <cell r="V72">
            <v>30.325200000000002</v>
          </cell>
          <cell r="AA72">
            <v>30.1084</v>
          </cell>
        </row>
        <row r="73">
          <cell r="C73" t="str">
            <v xml:space="preserve">                      STF</v>
          </cell>
          <cell r="D73" t="str">
            <v>--</v>
          </cell>
          <cell r="G73">
            <v>40.487250000000003</v>
          </cell>
          <cell r="L73">
            <v>82.950299999999999</v>
          </cell>
          <cell r="Q73">
            <v>78.976500000000001</v>
          </cell>
          <cell r="V73">
            <v>75.813000000000002</v>
          </cell>
          <cell r="AA73">
            <v>77.699999999999989</v>
          </cell>
        </row>
        <row r="74">
          <cell r="C74" t="str">
            <v xml:space="preserve">                    European Union</v>
          </cell>
          <cell r="D74">
            <v>88.5</v>
          </cell>
          <cell r="G74">
            <v>151.73192549999999</v>
          </cell>
          <cell r="L74">
            <v>160.79459479762482</v>
          </cell>
          <cell r="Q74">
            <v>155.1356977736248</v>
          </cell>
          <cell r="V74">
            <v>145.51304000000002</v>
          </cell>
          <cell r="AA74">
            <v>129.79999999999998</v>
          </cell>
        </row>
        <row r="75">
          <cell r="C75" t="str">
            <v>Other</v>
          </cell>
          <cell r="D75" t="str">
            <v>--</v>
          </cell>
          <cell r="G75">
            <v>0</v>
          </cell>
          <cell r="L75">
            <v>1.5787109399999999</v>
          </cell>
          <cell r="Q75">
            <v>12.833727939999999</v>
          </cell>
          <cell r="V75">
            <v>21.367934939999998</v>
          </cell>
          <cell r="AA75">
            <v>28.551822098461543</v>
          </cell>
        </row>
        <row r="76">
          <cell r="C76" t="str">
            <v>Bilateral</v>
          </cell>
          <cell r="D76">
            <v>543.6</v>
          </cell>
          <cell r="G76">
            <v>810.69082873231741</v>
          </cell>
          <cell r="L76">
            <v>852.22409129249991</v>
          </cell>
          <cell r="Q76">
            <v>837.16870150253953</v>
          </cell>
          <cell r="V76">
            <v>852.26256670475254</v>
          </cell>
          <cell r="AA76">
            <v>864.18893560494712</v>
          </cell>
        </row>
        <row r="77">
          <cell r="C77" t="str">
            <v>BRO</v>
          </cell>
          <cell r="D77">
            <v>364.8</v>
          </cell>
          <cell r="G77">
            <v>655.86531158092737</v>
          </cell>
          <cell r="L77">
            <v>684.27676886382676</v>
          </cell>
          <cell r="Q77">
            <v>635.37281185990253</v>
          </cell>
          <cell r="V77">
            <v>639.18209164426128</v>
          </cell>
          <cell r="AA77">
            <v>619.46709164426136</v>
          </cell>
        </row>
        <row r="78">
          <cell r="C78" t="str">
            <v>Russia</v>
          </cell>
          <cell r="D78">
            <v>142.6</v>
          </cell>
          <cell r="G78">
            <v>156.30188970653094</v>
          </cell>
          <cell r="L78">
            <v>167.05280383613206</v>
          </cell>
          <cell r="Q78">
            <v>175.35183600514989</v>
          </cell>
          <cell r="V78">
            <v>179.27</v>
          </cell>
          <cell r="AA78">
            <v>179.27</v>
          </cell>
        </row>
        <row r="79">
          <cell r="C79" t="str">
            <v>Turkmenistan 1/</v>
          </cell>
          <cell r="D79">
            <v>181.2</v>
          </cell>
          <cell r="E79" t="str">
            <v xml:space="preserve"> 2/</v>
          </cell>
          <cell r="G79">
            <v>440.33625389031249</v>
          </cell>
          <cell r="L79">
            <v>453.15625072582014</v>
          </cell>
          <cell r="Q79">
            <v>394.3</v>
          </cell>
          <cell r="V79">
            <v>394.3</v>
          </cell>
          <cell r="AA79">
            <v>374.58500000000009</v>
          </cell>
        </row>
        <row r="80">
          <cell r="C80" t="str">
            <v>Armenia</v>
          </cell>
          <cell r="D80">
            <v>11</v>
          </cell>
          <cell r="G80">
            <v>18.057229926216145</v>
          </cell>
          <cell r="L80">
            <v>19.657785214241716</v>
          </cell>
          <cell r="Q80">
            <v>19.593</v>
          </cell>
          <cell r="V80">
            <v>19.593</v>
          </cell>
          <cell r="AA80">
            <v>19.593</v>
          </cell>
        </row>
        <row r="81">
          <cell r="C81" t="str">
            <v>Azerbaijan</v>
          </cell>
          <cell r="D81">
            <v>7.6</v>
          </cell>
          <cell r="G81">
            <v>15.04186569121152</v>
          </cell>
          <cell r="L81">
            <v>15.67583744337159</v>
          </cell>
          <cell r="Q81">
            <v>16.323884210491279</v>
          </cell>
          <cell r="V81">
            <v>16.3</v>
          </cell>
          <cell r="AA81">
            <v>16.3</v>
          </cell>
        </row>
        <row r="82">
          <cell r="C82" t="str">
            <v>Kazakhstan</v>
          </cell>
          <cell r="D82">
            <v>22.4</v>
          </cell>
          <cell r="G82">
            <v>24.128072366656276</v>
          </cell>
          <cell r="L82">
            <v>26.734091644261298</v>
          </cell>
          <cell r="Q82">
            <v>27.804091644261298</v>
          </cell>
          <cell r="V82">
            <v>27.804091644261298</v>
          </cell>
          <cell r="AA82">
            <v>27.804091644261298</v>
          </cell>
        </row>
        <row r="83">
          <cell r="C83" t="str">
            <v>Other</v>
          </cell>
          <cell r="D83">
            <v>2</v>
          </cell>
          <cell r="G83">
            <v>2</v>
          </cell>
          <cell r="L83">
            <v>2</v>
          </cell>
          <cell r="Q83">
            <v>2</v>
          </cell>
          <cell r="V83">
            <v>1.915</v>
          </cell>
          <cell r="AA83">
            <v>1.915</v>
          </cell>
        </row>
        <row r="84">
          <cell r="C84" t="str">
            <v>Non-BRO</v>
          </cell>
          <cell r="D84">
            <v>178.8</v>
          </cell>
          <cell r="G84">
            <v>154.82551715138999</v>
          </cell>
          <cell r="L84">
            <v>167.94732242867317</v>
          </cell>
          <cell r="M84">
            <v>0</v>
          </cell>
          <cell r="N84">
            <v>0</v>
          </cell>
          <cell r="O84">
            <v>0</v>
          </cell>
          <cell r="P84">
            <v>0</v>
          </cell>
          <cell r="Q84">
            <v>201.79588964263706</v>
          </cell>
          <cell r="R84">
            <v>0</v>
          </cell>
          <cell r="S84">
            <v>0</v>
          </cell>
          <cell r="T84">
            <v>0</v>
          </cell>
          <cell r="U84">
            <v>0</v>
          </cell>
          <cell r="V84">
            <v>213.08047506049132</v>
          </cell>
          <cell r="W84">
            <v>0</v>
          </cell>
          <cell r="X84">
            <v>0</v>
          </cell>
          <cell r="Y84">
            <v>0</v>
          </cell>
          <cell r="Z84">
            <v>0</v>
          </cell>
          <cell r="AA84">
            <v>244.72184396068576</v>
          </cell>
        </row>
        <row r="85">
          <cell r="C85" t="str">
            <v>Turkey</v>
          </cell>
          <cell r="D85">
            <v>10.3</v>
          </cell>
          <cell r="G85">
            <v>42.03331932799999</v>
          </cell>
          <cell r="L85">
            <v>45.370071368401547</v>
          </cell>
          <cell r="Q85">
            <v>47.944576202201667</v>
          </cell>
          <cell r="V85">
            <v>54.338000000000001</v>
          </cell>
          <cell r="AA85">
            <v>54.338000000000001</v>
          </cell>
        </row>
        <row r="86">
          <cell r="C86" t="str">
            <v>Austria</v>
          </cell>
          <cell r="D86">
            <v>79.099999999999994</v>
          </cell>
          <cell r="G86">
            <v>97.3632266786841</v>
          </cell>
          <cell r="L86">
            <v>104.1688889449775</v>
          </cell>
          <cell r="Q86">
            <v>110.33822648415094</v>
          </cell>
          <cell r="V86">
            <v>90.020416666666677</v>
          </cell>
          <cell r="AA86">
            <v>90.020416666666677</v>
          </cell>
        </row>
        <row r="87">
          <cell r="C87" t="str">
            <v>Other</v>
          </cell>
          <cell r="D87">
            <v>0.9</v>
          </cell>
          <cell r="G87">
            <v>15.428971144705882</v>
          </cell>
          <cell r="L87">
            <v>18.408362115294118</v>
          </cell>
          <cell r="Q87">
            <v>43.513086956284482</v>
          </cell>
          <cell r="V87">
            <v>68.722058393824668</v>
          </cell>
          <cell r="AA87">
            <v>100.36342729401909</v>
          </cell>
        </row>
        <row r="88">
          <cell r="C88" t="str">
            <v>Private non-guaranteed</v>
          </cell>
          <cell r="D88" t="str">
            <v>--</v>
          </cell>
          <cell r="G88">
            <v>0</v>
          </cell>
          <cell r="L88">
            <v>0</v>
          </cell>
          <cell r="Q88">
            <v>0</v>
          </cell>
          <cell r="V88">
            <v>1.82</v>
          </cell>
          <cell r="AA88">
            <v>9.7200000000000006</v>
          </cell>
        </row>
        <row r="91">
          <cell r="C91" t="str">
            <v>Sources:  Georgian authorities; and Fund staff estimates.</v>
          </cell>
        </row>
        <row r="93">
          <cell r="C93" t="str">
            <v>1/  Under a preliminary agreement reached in February 1995, all of Georgia's obligations to</v>
          </cell>
        </row>
        <row r="94">
          <cell r="C94" t="str">
            <v>Turkmenistan, including new gas arrears from 1994 and penalties were converted into a new debt of</v>
          </cell>
        </row>
        <row r="95">
          <cell r="C95" t="str">
            <v>US$453.2 million.  After a reconciliation of accounts, concluded in May 1995, this figure was reduced to</v>
          </cell>
        </row>
        <row r="96">
          <cell r="C96" t="str">
            <v>US$440 million. About US$46 million was written off in the context of a rescheduling agreement</v>
          </cell>
        </row>
        <row r="97">
          <cell r="C97" t="str">
            <v>reached in March 1996.</v>
          </cell>
        </row>
      </sheetData>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us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Q1"/>
      <sheetName val="Q3"/>
      <sheetName val="Q4"/>
      <sheetName val="Q5"/>
      <sheetName val="Q6"/>
      <sheetName val="Q7"/>
      <sheetName val="Micro"/>
      <sheetName val="QQ"/>
      <sheetName val="DA"/>
      <sheetName val="Q2"/>
      <sheetName val="QC"/>
      <sheetName val="WDQP"/>
      <sheetName val="QQ1"/>
      <sheetName val="QQ2"/>
      <sheetName val="QQ3"/>
    </sheetNames>
    <sheetDataSet>
      <sheetData sheetId="0" refreshError="1">
        <row r="18">
          <cell r="G18" t="str">
            <v>Last sent to WEO:</v>
          </cell>
        </row>
        <row r="19">
          <cell r="G19" t="str">
            <v xml:space="preserve">       Last updated:</v>
          </cell>
        </row>
        <row r="25">
          <cell r="AB25" t="b">
            <v>0</v>
          </cell>
        </row>
        <row r="47">
          <cell r="AG47" t="str">
            <v>Left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GDP by Expenditure"/>
      <sheetName val="GDP_by_Expenditure"/>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Updated_SummaryCG"/>
      <sheetName val="Q_Fis-Impulse"/>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cell>
          <cell r="AV34" t="str">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cell>
          <cell r="AV35" t="str">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1995 RoW"/>
      <sheetName val="1995 CIS"/>
      <sheetName val="1996 RoW"/>
      <sheetName val="1997 RoW"/>
      <sheetName val="1997 CIS"/>
      <sheetName val="1998 RoW"/>
      <sheetName val="1998 CIS"/>
      <sheetName val="1995 BoP"/>
      <sheetName val="1996 BoP"/>
      <sheetName val="1996 CIS"/>
      <sheetName val="BoP NBM"/>
      <sheetName val="ControlSheet"/>
      <sheetName val="2000-Iquarter"/>
      <sheetName val="2000-IIquarter"/>
      <sheetName val="2000-IIIquarter"/>
      <sheetName val="MoldovaChart"/>
      <sheetName val="houston vs. pre PC"/>
      <sheetName val="943"/>
      <sheetName val="tom"/>
      <sheetName val="BOP 2000"/>
      <sheetName val="2000"/>
      <sheetName val="BP 1999"/>
      <sheetName val="Houston terms"/>
      <sheetName val="debt-2002"/>
      <sheetName val="DSP for IMF 2000 - 2002"/>
      <sheetName val="Pronostic 2001"/>
      <sheetName val="Table BOARD trans gaz"/>
      <sheetName val="Table BOARD gaz"/>
      <sheetName val="Table BOARD trans"/>
      <sheetName val="Bef PC"/>
      <sheetName val="aka-kfw"/>
      <sheetName val="Sheet1 (2)"/>
      <sheetName val="Debt Service 2001  board"/>
      <sheetName val="Debt Service 2001 "/>
      <sheetName val="ifad"/>
      <sheetName val="eu"/>
      <sheetName val="ebrd"/>
      <sheetName val="creditors before PC "/>
      <sheetName val="gazprom"/>
      <sheetName val="table euro"/>
      <sheetName val="Table 13"/>
      <sheetName val="Table Y"/>
      <sheetName val="Summary Naples"/>
      <sheetName val="Summary Houston"/>
      <sheetName val="NEWDEBTAPC"/>
      <sheetName val="Debt Service us"/>
      <sheetName val="Debt Service"/>
      <sheetName val="NEWDEBTBPC"/>
      <sheetName val="Sheet1"/>
      <sheetName val="byCred"/>
      <sheetName val="commercial"/>
      <sheetName val="gap"/>
      <sheetName val="NEW-IDA"/>
      <sheetName val="NEW-IMF"/>
      <sheetName val="imf"/>
      <sheetName val="NEW-OTHMULT"/>
      <sheetName val="NEW-BIL"/>
      <sheetName val="TRiangle imf"/>
      <sheetName val="Moldova Table25"/>
      <sheetName val="Ron"/>
      <sheetName val="Triangle private"/>
      <sheetName val="private debt"/>
      <sheetName val="naples stock 2000"/>
      <sheetName val="projections4"/>
      <sheetName val="projections3"/>
      <sheetName val="Pronostic 2002opt"/>
      <sheetName val="eurobond"/>
      <sheetName val="macro input"/>
      <sheetName val="trade projections"/>
      <sheetName val="Complete Data Set (quarterly)"/>
      <sheetName val="Sheet2"/>
      <sheetName val="2001- I quarter"/>
      <sheetName val="MDA_2390_PERM"/>
      <sheetName val="Tresury"/>
      <sheetName val="External"/>
      <sheetName val="Complete Data Set (annual)"/>
      <sheetName val=" weo assumptions"/>
      <sheetName val="summary BOP"/>
      <sheetName val="Capacity"/>
      <sheetName val="2001 prel"/>
      <sheetName val="DSP-Proj-2002"/>
      <sheetName val="PDSP-2002-2027-ANNUALY"/>
      <sheetName val="DSP-1992-2020"/>
      <sheetName val="Pronostic 2001opt"/>
      <sheetName val="Financing"/>
      <sheetName val="dsa base case"/>
      <sheetName val="dsa output"/>
      <sheetName val="energy trg"/>
      <sheetName val="Table old"/>
      <sheetName val="after paris club houston"/>
      <sheetName val="copy"/>
      <sheetName val="1997 BoP"/>
      <sheetName val="BP 1997"/>
      <sheetName val="1998 BoP"/>
      <sheetName val="BP 1998"/>
      <sheetName val="pron01-04 opt"/>
      <sheetName val="Standart"/>
      <sheetName val="gazprom1"/>
      <sheetName val="Sheet3"/>
      <sheetName val="deal"/>
      <sheetName val="rescheduling"/>
      <sheetName val="Sheet4"/>
      <sheetName val="after pc naples flow"/>
      <sheetName val="EU2DATABASE"/>
      <sheetName val="2002"/>
      <sheetName val="BoP_IMF"/>
      <sheetName val=" medium term "/>
      <sheetName val="Houston"/>
      <sheetName val="Naples"/>
      <sheetName val="after pc naples stock"/>
      <sheetName val="naples stock 2002"/>
      <sheetName val="DSA"/>
      <sheetName val="Debt"/>
      <sheetName val="Summary Bef PC"/>
      <sheetName val="Table board"/>
      <sheetName val="percentange change"/>
      <sheetName val="Table 7"/>
      <sheetName val="WEO"/>
      <sheetName val="Demfast 98"/>
      <sheetName val="Vulnerability"/>
      <sheetName val="DebtPro"/>
      <sheetName val="FP Model Input"/>
      <sheetName val="Mona"/>
      <sheetName val="Sample"/>
      <sheetName val="debt indicators"/>
      <sheetName val="Fig1Panel1"/>
      <sheetName val="Fig1Panel2"/>
      <sheetName val="Fig1Panel3"/>
      <sheetName val="Fig1Panel4"/>
      <sheetName val="Panel1"/>
      <sheetName val="EDSSBATCH"/>
      <sheetName val="1995_RoW"/>
      <sheetName val="1995_CIS"/>
      <sheetName val="1996_RoW"/>
      <sheetName val="1997_RoW"/>
      <sheetName val="1997_CIS"/>
      <sheetName val="1998_RoW"/>
      <sheetName val="1998_CIS"/>
      <sheetName val="1995_BoP"/>
      <sheetName val="1996_BoP"/>
      <sheetName val="1996_CIS"/>
      <sheetName val="BoP_NBM"/>
      <sheetName val="houston_vs__pre_PC"/>
      <sheetName val="BOP_2000"/>
      <sheetName val="BP_1999"/>
      <sheetName val="Houston_terms"/>
      <sheetName val="DSP_for_IMF_2000_-_2002"/>
      <sheetName val="Pronostic_2001"/>
      <sheetName val="Table_BOARD_trans_gaz"/>
      <sheetName val="Table_BOARD_gaz"/>
      <sheetName val="Table_BOARD_trans"/>
      <sheetName val="Bef_PC"/>
      <sheetName val="Sheet1_(2)"/>
      <sheetName val="Debt_Service_2001__board"/>
      <sheetName val="Debt_Service_2001_"/>
      <sheetName val="creditors_before_PC_"/>
      <sheetName val="table_euro"/>
      <sheetName val="Table_13"/>
      <sheetName val="Table_Y"/>
      <sheetName val="Summary_Naples"/>
      <sheetName val="Summary_Houston"/>
      <sheetName val="Debt_Service_us"/>
      <sheetName val="Debt_Service"/>
      <sheetName val="TRiangle_imf"/>
      <sheetName val="Moldova_Table25"/>
      <sheetName val="Triangle_private"/>
      <sheetName val="private_debt"/>
      <sheetName val="naples_stock_2000"/>
      <sheetName val="Pronostic_2002opt"/>
      <sheetName val="macro_input"/>
      <sheetName val="trade_projections"/>
      <sheetName val="Complete_Data_Set_(quarterly)"/>
      <sheetName val="2001-_I_quarter"/>
      <sheetName val="Complete_Data_Set_(annual)"/>
      <sheetName val="_weo_assumptions"/>
      <sheetName val="summary_BOP"/>
      <sheetName val="2001_prel"/>
      <sheetName val="Pronostic_2001opt"/>
      <sheetName val="dsa_base_case"/>
      <sheetName val="dsa_output"/>
      <sheetName val="energy_trg"/>
      <sheetName val="Table_old"/>
      <sheetName val="after_paris_club_houston"/>
      <sheetName val="1997_BoP"/>
      <sheetName val="BP_1997"/>
      <sheetName val="1998_BoP"/>
      <sheetName val="BP_1998"/>
      <sheetName val="pron01-04_opt"/>
      <sheetName val="after_pc_naples_flow"/>
      <sheetName val="_medium_term_"/>
      <sheetName val="after_pc_naples_stock"/>
      <sheetName val="naples_stock_2002"/>
      <sheetName val="Summary_Bef_PC"/>
      <sheetName val="Table_board"/>
      <sheetName val="percentange_change"/>
      <sheetName val="Table_7"/>
      <sheetName val="Demfast_98"/>
      <sheetName val="FP_Model_Input"/>
      <sheetName val="debt_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s_adj"/>
      <sheetName val="Bask_fd"/>
      <sheetName val="Bask_all"/>
      <sheetName val="food_frt"/>
      <sheetName val="exch_r"/>
      <sheetName val="grf"/>
    </sheetNames>
    <sheetDataSet>
      <sheetData sheetId="0" refreshError="1"/>
      <sheetData sheetId="1" refreshError="1">
        <row r="9">
          <cell r="BR9">
            <v>146.49</v>
          </cell>
          <cell r="BS9">
            <v>154.28</v>
          </cell>
          <cell r="BT9">
            <v>175.95</v>
          </cell>
          <cell r="BU9">
            <v>173.26</v>
          </cell>
          <cell r="BV9">
            <v>175.06</v>
          </cell>
          <cell r="BW9">
            <v>184.54</v>
          </cell>
          <cell r="BX9">
            <v>182.3</v>
          </cell>
          <cell r="BY9">
            <v>183.41</v>
          </cell>
          <cell r="BZ9">
            <v>186.36</v>
          </cell>
          <cell r="CA9">
            <v>195.75</v>
          </cell>
          <cell r="CB9">
            <v>200.22</v>
          </cell>
          <cell r="CC9">
            <v>204.8</v>
          </cell>
          <cell r="CD9">
            <v>211.88</v>
          </cell>
          <cell r="CE9">
            <v>215.72</v>
          </cell>
        </row>
        <row r="10">
          <cell r="CE10" t="str">
            <v/>
          </cell>
        </row>
        <row r="11">
          <cell r="BR11">
            <v>139.74</v>
          </cell>
          <cell r="BS11">
            <v>146.44</v>
          </cell>
          <cell r="BT11">
            <v>174.4</v>
          </cell>
          <cell r="BU11">
            <v>169.43</v>
          </cell>
          <cell r="BV11">
            <v>169.93</v>
          </cell>
          <cell r="BW11">
            <v>180.15</v>
          </cell>
          <cell r="BX11">
            <v>175.72</v>
          </cell>
          <cell r="BY11">
            <v>176.99</v>
          </cell>
          <cell r="BZ11">
            <v>179.84</v>
          </cell>
          <cell r="CA11">
            <v>190.51</v>
          </cell>
          <cell r="CB11">
            <v>194.16</v>
          </cell>
          <cell r="CC11">
            <v>199.65</v>
          </cell>
          <cell r="CD11">
            <v>207.24</v>
          </cell>
          <cell r="CE11">
            <v>211.21</v>
          </cell>
        </row>
        <row r="12">
          <cell r="BR12" t="str">
            <v/>
          </cell>
          <cell r="BS12" t="str">
            <v/>
          </cell>
          <cell r="BT12" t="str">
            <v/>
          </cell>
          <cell r="BV12" t="str">
            <v/>
          </cell>
          <cell r="CE12" t="str">
            <v/>
          </cell>
        </row>
        <row r="13">
          <cell r="BR13">
            <v>153.99</v>
          </cell>
          <cell r="BS13">
            <v>158.19</v>
          </cell>
          <cell r="BT13">
            <v>182.75</v>
          </cell>
          <cell r="BU13">
            <v>182.81</v>
          </cell>
          <cell r="BV13">
            <v>182.39</v>
          </cell>
          <cell r="BW13">
            <v>198.44</v>
          </cell>
          <cell r="BX13">
            <v>201.27</v>
          </cell>
          <cell r="BY13">
            <v>200.64</v>
          </cell>
          <cell r="BZ13">
            <v>200.01</v>
          </cell>
          <cell r="CA13">
            <v>217.28</v>
          </cell>
          <cell r="CB13">
            <v>217.54</v>
          </cell>
          <cell r="CC13">
            <v>220.39</v>
          </cell>
          <cell r="CD13">
            <v>221.18</v>
          </cell>
          <cell r="CE13">
            <v>220.95882</v>
          </cell>
        </row>
        <row r="14">
          <cell r="BR14">
            <v>160.62</v>
          </cell>
          <cell r="BS14">
            <v>164.5</v>
          </cell>
          <cell r="BT14">
            <v>186.89</v>
          </cell>
          <cell r="BU14">
            <v>188.98</v>
          </cell>
          <cell r="BV14">
            <v>109.13</v>
          </cell>
          <cell r="BW14">
            <v>204.19</v>
          </cell>
          <cell r="BX14">
            <v>206.9</v>
          </cell>
          <cell r="BY14">
            <v>206.89</v>
          </cell>
          <cell r="BZ14">
            <v>207</v>
          </cell>
          <cell r="CA14">
            <v>228.68</v>
          </cell>
          <cell r="CB14">
            <v>228.61</v>
          </cell>
          <cell r="CC14">
            <v>232.16</v>
          </cell>
          <cell r="CD14">
            <v>232.86</v>
          </cell>
          <cell r="CE14">
            <v>232.74357000000003</v>
          </cell>
        </row>
        <row r="15">
          <cell r="BR15" t="str">
            <v/>
          </cell>
          <cell r="BS15" t="str">
            <v/>
          </cell>
          <cell r="BT15" t="str">
            <v/>
          </cell>
          <cell r="BV15" t="str">
            <v/>
          </cell>
        </row>
        <row r="16">
          <cell r="BR16">
            <v>134.5</v>
          </cell>
          <cell r="BS16">
            <v>141.55000000000001</v>
          </cell>
          <cell r="BT16">
            <v>160.66999999999999</v>
          </cell>
          <cell r="BU16">
            <v>166.13</v>
          </cell>
          <cell r="BV16">
            <v>165.64</v>
          </cell>
          <cell r="BW16">
            <v>170.5</v>
          </cell>
          <cell r="BX16">
            <v>171.98</v>
          </cell>
          <cell r="BY16">
            <v>173.55</v>
          </cell>
          <cell r="BZ16">
            <v>175.13</v>
          </cell>
          <cell r="CA16">
            <v>179.67</v>
          </cell>
          <cell r="CB16">
            <v>181.19</v>
          </cell>
          <cell r="CC16">
            <v>191.98</v>
          </cell>
          <cell r="CD16">
            <v>209.62</v>
          </cell>
          <cell r="CE16">
            <v>221.10717600000001</v>
          </cell>
        </row>
        <row r="17">
          <cell r="BR17">
            <v>132.22999999999999</v>
          </cell>
          <cell r="BS17">
            <v>137.11000000000001</v>
          </cell>
          <cell r="BT17">
            <v>153.59</v>
          </cell>
          <cell r="BU17">
            <v>150.04</v>
          </cell>
          <cell r="BV17">
            <v>145.78</v>
          </cell>
          <cell r="BW17">
            <v>142.72</v>
          </cell>
          <cell r="BX17">
            <v>138.88</v>
          </cell>
          <cell r="BY17">
            <v>144.72</v>
          </cell>
          <cell r="BZ17">
            <v>158.61000000000001</v>
          </cell>
          <cell r="CA17">
            <v>168.56</v>
          </cell>
          <cell r="CB17">
            <v>177.49</v>
          </cell>
          <cell r="CC17">
            <v>186.49</v>
          </cell>
          <cell r="CD17">
            <v>192.87</v>
          </cell>
          <cell r="CE17">
            <v>190.16982000000002</v>
          </cell>
        </row>
        <row r="18">
          <cell r="BR18">
            <v>138.26</v>
          </cell>
          <cell r="BS18">
            <v>143.38999999999999</v>
          </cell>
          <cell r="BT18">
            <v>158.71</v>
          </cell>
          <cell r="BU18">
            <v>158.35</v>
          </cell>
          <cell r="BV18">
            <v>161.9</v>
          </cell>
          <cell r="BW18">
            <v>190.45</v>
          </cell>
          <cell r="BX18">
            <v>195.35</v>
          </cell>
          <cell r="BY18">
            <v>197.41</v>
          </cell>
          <cell r="BZ18">
            <v>200.73</v>
          </cell>
          <cell r="CA18">
            <v>206.6</v>
          </cell>
          <cell r="CB18">
            <v>209.69</v>
          </cell>
          <cell r="CC18">
            <v>216.34</v>
          </cell>
          <cell r="CD18">
            <v>218.32</v>
          </cell>
          <cell r="CE18">
            <v>216.57344000000001</v>
          </cell>
        </row>
        <row r="19">
          <cell r="BR19">
            <v>140.83000000000001</v>
          </cell>
          <cell r="BS19">
            <v>151.87</v>
          </cell>
          <cell r="BT19">
            <v>207.43</v>
          </cell>
          <cell r="BU19">
            <v>183.26</v>
          </cell>
          <cell r="BV19">
            <v>188.54</v>
          </cell>
          <cell r="BW19">
            <v>199.17</v>
          </cell>
          <cell r="BX19">
            <v>173.44</v>
          </cell>
          <cell r="BY19">
            <v>172.84</v>
          </cell>
          <cell r="BZ19">
            <v>171.38</v>
          </cell>
          <cell r="CA19">
            <v>188.85</v>
          </cell>
          <cell r="CB19">
            <v>197.16</v>
          </cell>
          <cell r="CC19">
            <v>199.6</v>
          </cell>
          <cell r="CD19">
            <v>212.07</v>
          </cell>
          <cell r="CE19">
            <v>219.89</v>
          </cell>
        </row>
        <row r="20">
          <cell r="BR20">
            <v>158.47999999999999</v>
          </cell>
          <cell r="BS20">
            <v>163.78</v>
          </cell>
          <cell r="BT20">
            <v>220.48</v>
          </cell>
          <cell r="BU20">
            <v>181.73</v>
          </cell>
          <cell r="BV20">
            <v>190.79</v>
          </cell>
          <cell r="BW20">
            <v>230.47</v>
          </cell>
          <cell r="BX20">
            <v>237.57</v>
          </cell>
          <cell r="BY20">
            <v>250.99</v>
          </cell>
          <cell r="BZ20">
            <v>233.42</v>
          </cell>
          <cell r="CA20">
            <v>240.06</v>
          </cell>
          <cell r="CB20">
            <v>231.47</v>
          </cell>
          <cell r="CC20">
            <v>215.66</v>
          </cell>
          <cell r="CD20">
            <v>219.84</v>
          </cell>
          <cell r="CE20">
            <v>218.27913599999999</v>
          </cell>
        </row>
        <row r="21">
          <cell r="BR21">
            <v>130.07</v>
          </cell>
          <cell r="BS21">
            <v>144.63</v>
          </cell>
          <cell r="BT21">
            <v>199.51</v>
          </cell>
          <cell r="BU21">
            <v>184.22</v>
          </cell>
          <cell r="BV21">
            <v>187.18</v>
          </cell>
          <cell r="BW21">
            <v>180.16</v>
          </cell>
          <cell r="BX21">
            <v>134.47999999999999</v>
          </cell>
          <cell r="BY21">
            <v>125.36</v>
          </cell>
          <cell r="BZ21">
            <v>133.69</v>
          </cell>
          <cell r="CA21">
            <v>157.72999999999999</v>
          </cell>
          <cell r="CB21">
            <v>176.32</v>
          </cell>
          <cell r="CC21">
            <v>189.85</v>
          </cell>
          <cell r="CD21">
            <v>207.34</v>
          </cell>
          <cell r="CE21">
            <v>220.86</v>
          </cell>
        </row>
        <row r="22">
          <cell r="BR22">
            <v>142.36000000000001</v>
          </cell>
          <cell r="BS22">
            <v>152.49</v>
          </cell>
          <cell r="BT22">
            <v>198.02</v>
          </cell>
          <cell r="BU22">
            <v>191.08</v>
          </cell>
          <cell r="BV22">
            <v>189.84</v>
          </cell>
          <cell r="BW22">
            <v>209.35</v>
          </cell>
          <cell r="BX22">
            <v>213.45</v>
          </cell>
          <cell r="BY22">
            <v>213.22</v>
          </cell>
          <cell r="BZ22">
            <v>210.42</v>
          </cell>
          <cell r="CA22">
            <v>209.57</v>
          </cell>
          <cell r="CB22">
            <v>204.14</v>
          </cell>
          <cell r="CC22">
            <v>205.3</v>
          </cell>
          <cell r="CD22">
            <v>206.58</v>
          </cell>
          <cell r="CE22">
            <v>214.52</v>
          </cell>
        </row>
        <row r="23">
          <cell r="BR23">
            <v>115.82</v>
          </cell>
          <cell r="BS23">
            <v>120.59</v>
          </cell>
          <cell r="BT23">
            <v>130.55000000000001</v>
          </cell>
          <cell r="BU23">
            <v>134.47999999999999</v>
          </cell>
          <cell r="BV23">
            <v>137.25</v>
          </cell>
          <cell r="BW23">
            <v>146.94999999999999</v>
          </cell>
          <cell r="BX23">
            <v>146.32</v>
          </cell>
          <cell r="BY23">
            <v>145.9</v>
          </cell>
          <cell r="BZ23">
            <v>149.97</v>
          </cell>
          <cell r="CA23">
            <v>154.78</v>
          </cell>
          <cell r="CB23">
            <v>154.13999999999999</v>
          </cell>
          <cell r="CC23">
            <v>155.54</v>
          </cell>
          <cell r="CD23">
            <v>155.84</v>
          </cell>
          <cell r="CE23">
            <v>158.27110400000001</v>
          </cell>
        </row>
        <row r="24">
          <cell r="BR24">
            <v>111.95</v>
          </cell>
          <cell r="BS24">
            <v>116.36</v>
          </cell>
          <cell r="BT24">
            <v>132.18</v>
          </cell>
          <cell r="BU24">
            <v>134.87</v>
          </cell>
          <cell r="BV24">
            <v>134.13</v>
          </cell>
          <cell r="BW24">
            <v>149.81</v>
          </cell>
          <cell r="BX24">
            <v>150.51</v>
          </cell>
          <cell r="BY24">
            <v>148.63999999999999</v>
          </cell>
          <cell r="BZ24">
            <v>147.22</v>
          </cell>
          <cell r="CA24">
            <v>146.47</v>
          </cell>
          <cell r="CB24">
            <v>144.78</v>
          </cell>
          <cell r="CC24">
            <v>147.1</v>
          </cell>
          <cell r="CD24">
            <v>146.44999999999999</v>
          </cell>
          <cell r="CE24">
            <v>148.61000000000001</v>
          </cell>
        </row>
        <row r="25">
          <cell r="BR25">
            <v>118.24</v>
          </cell>
          <cell r="BS25">
            <v>123.23</v>
          </cell>
          <cell r="BT25">
            <v>129.53</v>
          </cell>
          <cell r="BU25">
            <v>134.27000000000001</v>
          </cell>
          <cell r="BV25">
            <v>139.19999999999999</v>
          </cell>
          <cell r="BW25">
            <v>145.18</v>
          </cell>
          <cell r="BX25">
            <v>143.71</v>
          </cell>
          <cell r="BY25">
            <v>144.19</v>
          </cell>
          <cell r="BZ25">
            <v>151.68</v>
          </cell>
          <cell r="CA25">
            <v>159.94999999999999</v>
          </cell>
          <cell r="CB25">
            <v>159.97</v>
          </cell>
          <cell r="CC25">
            <v>160.81</v>
          </cell>
          <cell r="CD25">
            <v>161.69</v>
          </cell>
          <cell r="CE25">
            <v>164.29320899999999</v>
          </cell>
        </row>
        <row r="26">
          <cell r="BR26">
            <v>138.63999999999999</v>
          </cell>
          <cell r="BS26">
            <v>141.97</v>
          </cell>
          <cell r="BT26">
            <v>151.18</v>
          </cell>
          <cell r="BU26">
            <v>155.47999999999999</v>
          </cell>
          <cell r="BV26">
            <v>159.31</v>
          </cell>
          <cell r="BW26">
            <v>166.48</v>
          </cell>
          <cell r="BX26">
            <v>170.31</v>
          </cell>
          <cell r="BY26">
            <v>172.74</v>
          </cell>
          <cell r="BZ26">
            <v>182</v>
          </cell>
          <cell r="CA26">
            <v>189.88</v>
          </cell>
          <cell r="CB26">
            <v>190.1</v>
          </cell>
          <cell r="CC26">
            <v>190.34</v>
          </cell>
          <cell r="CD26">
            <v>190.43</v>
          </cell>
          <cell r="CE26">
            <v>199.43</v>
          </cell>
        </row>
        <row r="27">
          <cell r="BR27">
            <v>152.38999999999999</v>
          </cell>
          <cell r="BS27">
            <v>155.78</v>
          </cell>
          <cell r="BT27">
            <v>161.38999999999999</v>
          </cell>
          <cell r="BU27">
            <v>167.09</v>
          </cell>
          <cell r="BV27">
            <v>170.25</v>
          </cell>
          <cell r="BW27">
            <v>173.25</v>
          </cell>
          <cell r="BX27">
            <v>175.27</v>
          </cell>
          <cell r="BY27">
            <v>175.84</v>
          </cell>
          <cell r="BZ27">
            <v>177.98</v>
          </cell>
          <cell r="CA27">
            <v>181.16</v>
          </cell>
          <cell r="CB27">
            <v>181.86</v>
          </cell>
          <cell r="CC27">
            <v>183.33</v>
          </cell>
          <cell r="CD27">
            <v>185.74</v>
          </cell>
          <cell r="CE27">
            <v>190.58</v>
          </cell>
        </row>
        <row r="28">
          <cell r="BR28">
            <v>135.35</v>
          </cell>
          <cell r="BS28">
            <v>138.66</v>
          </cell>
          <cell r="BT28">
            <v>148.74</v>
          </cell>
          <cell r="BU28">
            <v>152.07</v>
          </cell>
          <cell r="BV28">
            <v>156.69</v>
          </cell>
          <cell r="BW28">
            <v>164.06</v>
          </cell>
          <cell r="BX28">
            <v>169.12</v>
          </cell>
          <cell r="BY28">
            <v>171.99</v>
          </cell>
          <cell r="BZ28">
            <v>182.97</v>
          </cell>
          <cell r="CA28">
            <v>191.96</v>
          </cell>
          <cell r="CB28">
            <v>192.07</v>
          </cell>
          <cell r="CC28">
            <v>192.02</v>
          </cell>
          <cell r="CD28">
            <v>191.55</v>
          </cell>
          <cell r="CE28">
            <v>201.54891000000001</v>
          </cell>
        </row>
        <row r="29">
          <cell r="BR29">
            <v>127.07</v>
          </cell>
          <cell r="BS29">
            <v>131.88</v>
          </cell>
          <cell r="BT29">
            <v>146.49</v>
          </cell>
          <cell r="BU29">
            <v>142.47</v>
          </cell>
          <cell r="BV29">
            <v>140.63</v>
          </cell>
          <cell r="BW29">
            <v>140.72</v>
          </cell>
          <cell r="BX29">
            <v>138.47</v>
          </cell>
          <cell r="BY29">
            <v>137.88</v>
          </cell>
          <cell r="BZ29">
            <v>142.4</v>
          </cell>
          <cell r="CA29">
            <v>142.22999999999999</v>
          </cell>
          <cell r="CB29">
            <v>142.51</v>
          </cell>
          <cell r="CC29">
            <v>143.54</v>
          </cell>
          <cell r="CD29">
            <v>151.69</v>
          </cell>
          <cell r="CE29">
            <v>166.39</v>
          </cell>
        </row>
        <row r="30">
          <cell r="BR30">
            <v>133.57</v>
          </cell>
          <cell r="BS30">
            <v>140.09</v>
          </cell>
          <cell r="BT30">
            <v>145.13</v>
          </cell>
          <cell r="BU30">
            <v>148.25</v>
          </cell>
          <cell r="BV30">
            <v>155.88999999999999</v>
          </cell>
          <cell r="BW30">
            <v>160.59</v>
          </cell>
          <cell r="BX30">
            <v>164.16</v>
          </cell>
          <cell r="BY30">
            <v>166.85</v>
          </cell>
          <cell r="BZ30">
            <v>170.89</v>
          </cell>
          <cell r="CA30">
            <v>177.59</v>
          </cell>
          <cell r="CB30">
            <v>185.4</v>
          </cell>
          <cell r="CC30">
            <v>186.91</v>
          </cell>
          <cell r="CD30">
            <v>189.08</v>
          </cell>
          <cell r="CE30">
            <v>192.44</v>
          </cell>
        </row>
        <row r="31">
          <cell r="BR31">
            <v>136.91</v>
          </cell>
          <cell r="BS31">
            <v>144.4</v>
          </cell>
          <cell r="BT31">
            <v>149.16</v>
          </cell>
          <cell r="BU31">
            <v>152.44999999999999</v>
          </cell>
          <cell r="BV31">
            <v>160.07</v>
          </cell>
          <cell r="BW31">
            <v>163.57</v>
          </cell>
          <cell r="BX31">
            <v>166.78</v>
          </cell>
          <cell r="BY31">
            <v>169.47</v>
          </cell>
          <cell r="BZ31">
            <v>174.17</v>
          </cell>
          <cell r="CA31">
            <v>180.77</v>
          </cell>
          <cell r="CB31">
            <v>187.15</v>
          </cell>
          <cell r="CC31">
            <v>188.48</v>
          </cell>
          <cell r="CD31">
            <v>191.32</v>
          </cell>
          <cell r="CE31">
            <v>194.4</v>
          </cell>
        </row>
        <row r="32">
          <cell r="BR32">
            <v>131.58000000000001</v>
          </cell>
          <cell r="BS32">
            <v>140.22</v>
          </cell>
          <cell r="BT32">
            <v>145.08000000000001</v>
          </cell>
          <cell r="BU32">
            <v>148.91</v>
          </cell>
          <cell r="BV32">
            <v>156.86000000000001</v>
          </cell>
          <cell r="BW32">
            <v>158.99</v>
          </cell>
          <cell r="BX32">
            <v>162.96</v>
          </cell>
          <cell r="BY32">
            <v>165.08</v>
          </cell>
          <cell r="BZ32">
            <v>169.48</v>
          </cell>
          <cell r="CA32">
            <v>178.79</v>
          </cell>
          <cell r="CB32">
            <v>188.09</v>
          </cell>
          <cell r="CC32">
            <v>189.53</v>
          </cell>
          <cell r="CD32">
            <v>191.75</v>
          </cell>
          <cell r="CE32">
            <v>194.37697500000002</v>
          </cell>
        </row>
        <row r="33">
          <cell r="BR33">
            <v>150.44999999999999</v>
          </cell>
          <cell r="BS33">
            <v>156.58000000000001</v>
          </cell>
          <cell r="BT33">
            <v>159.19999999999999</v>
          </cell>
          <cell r="BU33">
            <v>162.32</v>
          </cell>
          <cell r="BV33">
            <v>171.37</v>
          </cell>
          <cell r="BW33">
            <v>175.31</v>
          </cell>
          <cell r="BX33">
            <v>177.67</v>
          </cell>
          <cell r="BY33">
            <v>180.75</v>
          </cell>
          <cell r="BZ33">
            <v>186.16</v>
          </cell>
          <cell r="CA33">
            <v>191.3</v>
          </cell>
          <cell r="CB33">
            <v>195.47</v>
          </cell>
          <cell r="CC33">
            <v>196.21</v>
          </cell>
          <cell r="CD33">
            <v>200.07</v>
          </cell>
          <cell r="CE33">
            <v>202.75093800000002</v>
          </cell>
        </row>
        <row r="34">
          <cell r="BR34">
            <v>115.75</v>
          </cell>
          <cell r="BS34">
            <v>123.2</v>
          </cell>
          <cell r="BT34">
            <v>132.38999999999999</v>
          </cell>
          <cell r="BU34">
            <v>134.71</v>
          </cell>
          <cell r="BV34">
            <v>138.38999999999999</v>
          </cell>
          <cell r="BW34">
            <v>142.19</v>
          </cell>
          <cell r="BX34">
            <v>145.33000000000001</v>
          </cell>
          <cell r="BY34">
            <v>146.58000000000001</v>
          </cell>
          <cell r="BZ34">
            <v>148.72999999999999</v>
          </cell>
          <cell r="CA34">
            <v>152.62</v>
          </cell>
          <cell r="CB34">
            <v>156.1</v>
          </cell>
          <cell r="CC34">
            <v>157.58000000000001</v>
          </cell>
          <cell r="CD34">
            <v>159.47999999999999</v>
          </cell>
          <cell r="CE34">
            <v>162.78123599999998</v>
          </cell>
        </row>
        <row r="35">
          <cell r="BR35">
            <v>128.02000000000001</v>
          </cell>
          <cell r="BS35">
            <v>132.91999999999999</v>
          </cell>
          <cell r="BT35">
            <v>138.44</v>
          </cell>
          <cell r="BU35">
            <v>141.27000000000001</v>
          </cell>
          <cell r="BV35">
            <v>148.97999999999999</v>
          </cell>
          <cell r="BW35">
            <v>155.63999999999999</v>
          </cell>
          <cell r="BX35">
            <v>159.80000000000001</v>
          </cell>
          <cell r="BY35">
            <v>162.5</v>
          </cell>
          <cell r="BZ35">
            <v>165.44</v>
          </cell>
          <cell r="CA35">
            <v>172.31</v>
          </cell>
          <cell r="CB35">
            <v>182.49</v>
          </cell>
          <cell r="CC35">
            <v>184.31</v>
          </cell>
          <cell r="CD35">
            <v>185.35</v>
          </cell>
          <cell r="CE35">
            <v>189.2</v>
          </cell>
        </row>
        <row r="36">
          <cell r="BR36">
            <v>129.66999999999999</v>
          </cell>
          <cell r="BS36">
            <v>136.38</v>
          </cell>
          <cell r="BT36">
            <v>143.11000000000001</v>
          </cell>
          <cell r="BU36">
            <v>148.24</v>
          </cell>
          <cell r="BV36">
            <v>152</v>
          </cell>
          <cell r="BW36">
            <v>160.41</v>
          </cell>
          <cell r="BX36">
            <v>162.11000000000001</v>
          </cell>
          <cell r="BY36">
            <v>166.86</v>
          </cell>
          <cell r="BZ36">
            <v>170.03</v>
          </cell>
          <cell r="CA36">
            <v>177.96</v>
          </cell>
          <cell r="CB36">
            <v>188.78</v>
          </cell>
          <cell r="CC36">
            <v>190.69</v>
          </cell>
          <cell r="CD36">
            <v>191.62</v>
          </cell>
          <cell r="CE36">
            <v>195.32</v>
          </cell>
        </row>
        <row r="37">
          <cell r="BR37">
            <v>126.77</v>
          </cell>
          <cell r="BS37">
            <v>129.97</v>
          </cell>
          <cell r="BT37">
            <v>134.12</v>
          </cell>
          <cell r="BU37">
            <v>138.85</v>
          </cell>
          <cell r="BV37">
            <v>142.58000000000001</v>
          </cell>
          <cell r="BW37">
            <v>148</v>
          </cell>
          <cell r="BX37">
            <v>153.69</v>
          </cell>
          <cell r="BY37">
            <v>154.69</v>
          </cell>
          <cell r="BZ37">
            <v>157.74</v>
          </cell>
          <cell r="CA37">
            <v>164.05</v>
          </cell>
          <cell r="CB37">
            <v>173.79</v>
          </cell>
          <cell r="CC37">
            <v>175.35</v>
          </cell>
          <cell r="CD37">
            <v>176.47</v>
          </cell>
          <cell r="CE37">
            <v>180.17</v>
          </cell>
        </row>
        <row r="38">
          <cell r="BR38">
            <v>127.54</v>
          </cell>
          <cell r="BS38">
            <v>132.38</v>
          </cell>
          <cell r="BT38">
            <v>139.03</v>
          </cell>
          <cell r="BU38">
            <v>143.72999999999999</v>
          </cell>
          <cell r="BV38">
            <v>167.35</v>
          </cell>
          <cell r="BW38">
            <v>172.79</v>
          </cell>
          <cell r="BX38">
            <v>181.68</v>
          </cell>
          <cell r="BY38">
            <v>183.06</v>
          </cell>
          <cell r="BZ38">
            <v>184.08</v>
          </cell>
          <cell r="CA38">
            <v>189.18</v>
          </cell>
          <cell r="CB38">
            <v>199.24</v>
          </cell>
          <cell r="CC38">
            <v>201.76</v>
          </cell>
          <cell r="CD38">
            <v>202.97</v>
          </cell>
          <cell r="CE38">
            <v>208.56</v>
          </cell>
        </row>
        <row r="39">
          <cell r="BR39">
            <v>278.76</v>
          </cell>
          <cell r="BS39">
            <v>303.82</v>
          </cell>
          <cell r="BT39">
            <v>308.04000000000002</v>
          </cell>
          <cell r="BU39">
            <v>311.77999999999997</v>
          </cell>
          <cell r="BV39">
            <v>317.38</v>
          </cell>
          <cell r="BW39">
            <v>327.58999999999997</v>
          </cell>
          <cell r="BX39">
            <v>327.62</v>
          </cell>
          <cell r="BY39">
            <v>328.79</v>
          </cell>
          <cell r="BZ39">
            <v>336.84</v>
          </cell>
          <cell r="CA39">
            <v>341.87</v>
          </cell>
          <cell r="CB39">
            <v>357.75</v>
          </cell>
          <cell r="CC39">
            <v>358.8</v>
          </cell>
          <cell r="CD39">
            <v>380.55</v>
          </cell>
          <cell r="CE39">
            <v>386.67</v>
          </cell>
        </row>
        <row r="40">
          <cell r="BR40">
            <v>518.64</v>
          </cell>
          <cell r="BS40">
            <v>529.99</v>
          </cell>
          <cell r="BT40">
            <v>539.33000000000004</v>
          </cell>
          <cell r="BU40">
            <v>540.30999999999995</v>
          </cell>
          <cell r="BV40">
            <v>563.51</v>
          </cell>
          <cell r="BW40">
            <v>567.52</v>
          </cell>
          <cell r="BX40">
            <v>586.13</v>
          </cell>
          <cell r="BY40">
            <v>566.63</v>
          </cell>
          <cell r="BZ40">
            <v>582.54</v>
          </cell>
          <cell r="CA40">
            <v>589.29999999999995</v>
          </cell>
          <cell r="CB40">
            <v>628.76</v>
          </cell>
          <cell r="CC40">
            <v>628.98</v>
          </cell>
          <cell r="CD40">
            <v>688.49</v>
          </cell>
          <cell r="CE40">
            <v>701.69</v>
          </cell>
        </row>
        <row r="41">
          <cell r="BR41">
            <v>106.71</v>
          </cell>
          <cell r="BS41">
            <v>115.37</v>
          </cell>
          <cell r="BT41">
            <v>123.54</v>
          </cell>
          <cell r="BU41">
            <v>125.01</v>
          </cell>
          <cell r="BV41">
            <v>130.5</v>
          </cell>
          <cell r="BW41">
            <v>137.22999999999999</v>
          </cell>
          <cell r="BX41">
            <v>141.19</v>
          </cell>
          <cell r="BY41">
            <v>141.38</v>
          </cell>
          <cell r="BZ41">
            <v>141.71</v>
          </cell>
          <cell r="CA41">
            <v>144.9</v>
          </cell>
          <cell r="CB41">
            <v>150.54</v>
          </cell>
          <cell r="CC41">
            <v>153.16999999999999</v>
          </cell>
          <cell r="CD41">
            <v>153.27000000000001</v>
          </cell>
          <cell r="CE41">
            <v>153.944388</v>
          </cell>
        </row>
        <row r="42">
          <cell r="BR42">
            <v>105.84</v>
          </cell>
          <cell r="BS42">
            <v>111.88</v>
          </cell>
          <cell r="BT42">
            <v>116.88</v>
          </cell>
          <cell r="BU42">
            <v>117.79</v>
          </cell>
          <cell r="BV42">
            <v>120.01</v>
          </cell>
          <cell r="BW42">
            <v>129.15</v>
          </cell>
          <cell r="BX42">
            <v>133.46</v>
          </cell>
          <cell r="BY42">
            <v>135.16</v>
          </cell>
          <cell r="BZ42">
            <v>135.44999999999999</v>
          </cell>
          <cell r="CA42">
            <v>139.11000000000001</v>
          </cell>
          <cell r="CB42">
            <v>147.94</v>
          </cell>
          <cell r="CC42">
            <v>154.22</v>
          </cell>
          <cell r="CD42">
            <v>154.96</v>
          </cell>
          <cell r="CE42">
            <v>157.29</v>
          </cell>
        </row>
        <row r="43">
          <cell r="BR43">
            <v>104.85</v>
          </cell>
          <cell r="BS43">
            <v>116.01</v>
          </cell>
          <cell r="BT43">
            <v>122.57</v>
          </cell>
          <cell r="BU43">
            <v>122.98</v>
          </cell>
          <cell r="BV43">
            <v>130.22</v>
          </cell>
          <cell r="BW43">
            <v>136.32</v>
          </cell>
          <cell r="BX43">
            <v>140.46</v>
          </cell>
          <cell r="BY43">
            <v>139.77000000000001</v>
          </cell>
          <cell r="BZ43">
            <v>139.55000000000001</v>
          </cell>
          <cell r="CA43">
            <v>141.97</v>
          </cell>
          <cell r="CB43">
            <v>146.19</v>
          </cell>
          <cell r="CC43">
            <v>146.87</v>
          </cell>
          <cell r="CD43">
            <v>146.69</v>
          </cell>
          <cell r="CE43">
            <v>146.80000000000001</v>
          </cell>
        </row>
        <row r="44">
          <cell r="BR44">
            <v>201.7</v>
          </cell>
          <cell r="BS44">
            <v>204.26</v>
          </cell>
          <cell r="BT44">
            <v>207.15</v>
          </cell>
          <cell r="BU44">
            <v>215.58</v>
          </cell>
          <cell r="BV44">
            <v>219.2</v>
          </cell>
          <cell r="BW44">
            <v>218.94</v>
          </cell>
          <cell r="BX44">
            <v>222.21</v>
          </cell>
          <cell r="BY44">
            <v>226.46</v>
          </cell>
          <cell r="BZ44">
            <v>227.61</v>
          </cell>
          <cell r="CA44">
            <v>235.38</v>
          </cell>
          <cell r="CB44">
            <v>238.81</v>
          </cell>
          <cell r="CC44">
            <v>240.19</v>
          </cell>
          <cell r="CD44">
            <v>241</v>
          </cell>
          <cell r="CE44">
            <v>244.92830000000001</v>
          </cell>
        </row>
        <row r="45">
          <cell r="BR45">
            <v>158.33000000000001</v>
          </cell>
          <cell r="BS45">
            <v>163.07</v>
          </cell>
          <cell r="BT45">
            <v>166.41</v>
          </cell>
          <cell r="BU45">
            <v>173.08</v>
          </cell>
          <cell r="BV45">
            <v>175.82</v>
          </cell>
          <cell r="BW45">
            <v>185.31</v>
          </cell>
          <cell r="BX45">
            <v>193.22</v>
          </cell>
          <cell r="BY45">
            <v>191.57</v>
          </cell>
          <cell r="BZ45">
            <v>193.9</v>
          </cell>
          <cell r="CA45">
            <v>206.56</v>
          </cell>
          <cell r="CB45">
            <v>205.54</v>
          </cell>
          <cell r="CC45">
            <v>210.99</v>
          </cell>
          <cell r="CD45">
            <v>214.51</v>
          </cell>
          <cell r="CE45">
            <v>220.9</v>
          </cell>
        </row>
        <row r="46">
          <cell r="BR46">
            <v>140.21</v>
          </cell>
          <cell r="BS46">
            <v>146.11000000000001</v>
          </cell>
          <cell r="BT46">
            <v>150.76</v>
          </cell>
          <cell r="BU46">
            <v>164.18</v>
          </cell>
          <cell r="BV46">
            <v>168.18</v>
          </cell>
          <cell r="BW46">
            <v>172.31</v>
          </cell>
          <cell r="BX46">
            <v>193.11</v>
          </cell>
          <cell r="BY46">
            <v>193.17</v>
          </cell>
          <cell r="BZ46">
            <v>197.32</v>
          </cell>
          <cell r="CA46">
            <v>214.68</v>
          </cell>
          <cell r="CB46">
            <v>214.25</v>
          </cell>
          <cell r="CC46">
            <v>221.45</v>
          </cell>
          <cell r="CD46">
            <v>223.67</v>
          </cell>
          <cell r="CE46">
            <v>234.93</v>
          </cell>
        </row>
        <row r="47">
          <cell r="BR47">
            <v>147.77000000000001</v>
          </cell>
          <cell r="BS47">
            <v>154.22999999999999</v>
          </cell>
          <cell r="BT47">
            <v>158.28</v>
          </cell>
          <cell r="BU47">
            <v>162.22</v>
          </cell>
          <cell r="BV47">
            <v>185.33</v>
          </cell>
          <cell r="BW47">
            <v>186</v>
          </cell>
          <cell r="BX47">
            <v>185.72</v>
          </cell>
          <cell r="BY47">
            <v>181.39</v>
          </cell>
          <cell r="BZ47">
            <v>183.36</v>
          </cell>
          <cell r="CA47">
            <v>196.8</v>
          </cell>
          <cell r="CB47">
            <v>194.56</v>
          </cell>
          <cell r="CC47">
            <v>201.55</v>
          </cell>
          <cell r="CD47">
            <v>206.54</v>
          </cell>
          <cell r="CE47">
            <v>213.91</v>
          </cell>
        </row>
        <row r="48">
          <cell r="BR48">
            <v>205.72</v>
          </cell>
          <cell r="BS48">
            <v>205.72</v>
          </cell>
          <cell r="BT48">
            <v>205.72</v>
          </cell>
          <cell r="BU48">
            <v>205.72</v>
          </cell>
          <cell r="BV48">
            <v>205.72</v>
          </cell>
          <cell r="BW48">
            <v>205.72</v>
          </cell>
          <cell r="BX48">
            <v>205.72</v>
          </cell>
          <cell r="BY48">
            <v>205.65</v>
          </cell>
          <cell r="BZ48">
            <v>205.53</v>
          </cell>
          <cell r="CA48">
            <v>209.12</v>
          </cell>
          <cell r="CB48">
            <v>209.12</v>
          </cell>
          <cell r="CC48">
            <v>209.12</v>
          </cell>
          <cell r="CD48">
            <v>209.12</v>
          </cell>
          <cell r="CE48">
            <v>209.12</v>
          </cell>
        </row>
        <row r="49">
          <cell r="BR49">
            <v>120</v>
          </cell>
          <cell r="BS49">
            <v>123.93</v>
          </cell>
          <cell r="BT49">
            <v>126.68</v>
          </cell>
          <cell r="BU49">
            <v>127.05</v>
          </cell>
          <cell r="BV49">
            <v>133.13999999999999</v>
          </cell>
          <cell r="BW49">
            <v>138.86000000000001</v>
          </cell>
          <cell r="BX49">
            <v>141.4</v>
          </cell>
          <cell r="BY49">
            <v>143.24</v>
          </cell>
          <cell r="BZ49">
            <v>144.94</v>
          </cell>
          <cell r="CA49">
            <v>149.47999999999999</v>
          </cell>
          <cell r="CB49">
            <v>152.35</v>
          </cell>
          <cell r="CC49">
            <v>151.63</v>
          </cell>
          <cell r="CD49">
            <v>150.1</v>
          </cell>
          <cell r="CE49">
            <v>151.33081999999999</v>
          </cell>
        </row>
        <row r="50">
          <cell r="BR50">
            <v>94.61</v>
          </cell>
          <cell r="BS50">
            <v>98.75</v>
          </cell>
          <cell r="BT50">
            <v>101.78</v>
          </cell>
          <cell r="BU50">
            <v>102.07</v>
          </cell>
          <cell r="BV50">
            <v>108.22</v>
          </cell>
          <cell r="BW50">
            <v>113.99</v>
          </cell>
          <cell r="BX50">
            <v>116.73</v>
          </cell>
          <cell r="BY50">
            <v>118.55</v>
          </cell>
          <cell r="BZ50">
            <v>120.29</v>
          </cell>
          <cell r="CA50">
            <v>125.02</v>
          </cell>
          <cell r="CB50">
            <v>127.65</v>
          </cell>
          <cell r="CC50">
            <v>126.88</v>
          </cell>
          <cell r="CD50">
            <v>125.04</v>
          </cell>
          <cell r="CE50">
            <v>125.840256</v>
          </cell>
        </row>
        <row r="51">
          <cell r="BR51">
            <v>122.74</v>
          </cell>
          <cell r="BS51">
            <v>127.81</v>
          </cell>
          <cell r="BT51">
            <v>137.86000000000001</v>
          </cell>
          <cell r="BU51">
            <v>143.75</v>
          </cell>
          <cell r="BV51">
            <v>146.72999999999999</v>
          </cell>
          <cell r="BW51">
            <v>155.09</v>
          </cell>
          <cell r="BX51">
            <v>158.22999999999999</v>
          </cell>
          <cell r="BY51">
            <v>160.34</v>
          </cell>
          <cell r="BZ51">
            <v>168.57</v>
          </cell>
          <cell r="CA51">
            <v>171.1</v>
          </cell>
          <cell r="CB51">
            <v>177.36</v>
          </cell>
          <cell r="CC51">
            <v>179.12</v>
          </cell>
          <cell r="CD51">
            <v>177.55</v>
          </cell>
          <cell r="CE51">
            <v>179.68060000000003</v>
          </cell>
        </row>
      </sheetData>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tatus"/>
      <sheetName val="RED98DATA"/>
      <sheetName val="FIG_MDATA"/>
      <sheetName val="Macro. Ind."/>
      <sheetName val="CPI"/>
      <sheetName val="Wages"/>
      <sheetName val="Exch.Rate"/>
      <sheetName val="Pub.Fin."/>
      <sheetName val="Exp.Lend"/>
      <sheetName val="Prices.Exch.Money"/>
      <sheetName val="Currency&amp;MM"/>
      <sheetName val="NEER2"/>
      <sheetName val="REER2"/>
      <sheetName val="reer_neer2"/>
      <sheetName val="REER"/>
      <sheetName val="NEER3"/>
      <sheetName val="REER3"/>
      <sheetName val="Work"/>
      <sheetName val="Revenue"/>
      <sheetName val="T-bills"/>
      <sheetName val="7-day"/>
      <sheetName val="30-day"/>
      <sheetName val="90-day"/>
      <sheetName val="Int.Rate"/>
      <sheetName val="exchrate"/>
      <sheetName val="Fig14monthly"/>
      <sheetName val="BoP_data"/>
      <sheetName val="BoP_Russia"/>
      <sheetName val="Ext.debt"/>
      <sheetName val="Tab3_AVG_IR"/>
      <sheetName val="Tab2_91-day"/>
      <sheetName val="Tab1_28"/>
      <sheetName val="T-bills2"/>
      <sheetName val="WORKAREA---&gt;"/>
      <sheetName val="NEER"/>
      <sheetName val="Fig14a"/>
      <sheetName val="Fig14b"/>
      <sheetName val="Fig8n"/>
      <sheetName val="Fig_tb91"/>
      <sheetName val="Fig8OLD"/>
      <sheetName val="Fig10X"/>
      <sheetName val="Fig_tb28_91"/>
      <sheetName val="Fig_AVGIRALL"/>
      <sheetName val="FigTB_all"/>
      <sheetName val="Fig_tb28"/>
      <sheetName val="Fig_AVGIR28"/>
      <sheetName val="Fig_AVGIR91"/>
      <sheetName val="Fig_out91"/>
      <sheetName val="Fig-out28"/>
      <sheetName val="Fig_neer"/>
      <sheetName val="Fig_reer"/>
      <sheetName val="Fig1p2"/>
      <sheetName val="Fig1p3"/>
      <sheetName val="Fig1p4"/>
      <sheetName val="Fig2old"/>
      <sheetName val="Fig2p1"/>
      <sheetName val="Fig2p2"/>
      <sheetName val="Fig2p3"/>
      <sheetName val="Fig3p1"/>
      <sheetName val="Fig3p2"/>
      <sheetName val="Fig5p1"/>
      <sheetName val="Fig5p2"/>
      <sheetName val="Fig5p3"/>
      <sheetName val="Fig4x"/>
      <sheetName val="Fig5p4"/>
      <sheetName val="Fig6p1"/>
      <sheetName val="Fig6p2"/>
      <sheetName val="Fig6p3"/>
      <sheetName val="Fig6p4"/>
      <sheetName val="Fig8p1"/>
      <sheetName val="Fig8p2"/>
      <sheetName val="Fig1p2."/>
      <sheetName val="Fig1x"/>
      <sheetName val="Fig12old"/>
      <sheetName val="Fig2x"/>
      <sheetName val="Macro__Ind_"/>
      <sheetName val="Exch_Rate"/>
      <sheetName val="Pub_Fin_"/>
      <sheetName val="Exp_Lend"/>
      <sheetName val="Prices_Exch_Money"/>
      <sheetName val="Int_Rate"/>
      <sheetName val="Ext_debt"/>
      <sheetName val="Fig1p2_"/>
    </sheetNames>
    <sheetDataSet>
      <sheetData sheetId="0" refreshError="1">
        <row r="1">
          <cell r="A1" t="str">
            <v>FILENAME/LOCATION</v>
          </cell>
          <cell r="B1" t="str">
            <v>Q:\DATA\US\GEO\REP\GEORED98\FIGURES\GEORED98.XLS</v>
          </cell>
        </row>
        <row r="2">
          <cell r="A2" t="str">
            <v>SOFTWARE USED</v>
          </cell>
          <cell r="B2" t="str">
            <v>EXCEL 97</v>
          </cell>
        </row>
        <row r="3">
          <cell r="A3" t="str">
            <v>TOPIC</v>
          </cell>
          <cell r="B3" t="str">
            <v>GEORGIA:  RED 1998 - CHARTS</v>
          </cell>
        </row>
        <row r="4">
          <cell r="A4" t="str">
            <v>LAST UPDATE</v>
          </cell>
          <cell r="B4">
            <v>35958</v>
          </cell>
        </row>
        <row r="5">
          <cell r="A5" t="str">
            <v>ECONOMISTS</v>
          </cell>
          <cell r="B5" t="str">
            <v>Gonzalo Pastor/Sheila Bassett</v>
          </cell>
        </row>
        <row r="6">
          <cell r="A6" t="str">
            <v>MAINTAINER</v>
          </cell>
          <cell r="B6" t="str">
            <v>Julien Hartley</v>
          </cell>
          <cell r="C6" t="str">
            <v>X35361</v>
          </cell>
        </row>
        <row r="9">
          <cell r="A9" t="str">
            <v>CONTENTS</v>
          </cell>
          <cell r="B9" t="str">
            <v>DESCRIPTION</v>
          </cell>
          <cell r="G9" t="str">
            <v>RANGE NAME</v>
          </cell>
        </row>
        <row r="10">
          <cell r="A10" t="str">
            <v>DOC</v>
          </cell>
          <cell r="B10" t="str">
            <v>Documentation</v>
          </cell>
          <cell r="G10" t="str">
            <v>DOC</v>
          </cell>
        </row>
        <row r="11">
          <cell r="A11" t="str">
            <v>RED98DATA</v>
          </cell>
          <cell r="B11" t="str">
            <v>Data for the figures--for sources of data, see chart footnote.</v>
          </cell>
          <cell r="G11" t="str">
            <v>CHART1_3,CHART4,CHART5_10</v>
          </cell>
        </row>
        <row r="12">
          <cell r="A12" t="str">
            <v>FIG_MDATA</v>
          </cell>
          <cell r="B12" t="str">
            <v xml:space="preserve">Interest rates data </v>
          </cell>
        </row>
        <row r="13">
          <cell r="B13" t="str">
            <v>DATA</v>
          </cell>
        </row>
        <row r="14">
          <cell r="A14" t="str">
            <v>WORK</v>
          </cell>
          <cell r="B14" t="str">
            <v>Reer/Neer data calculated by Kkang.</v>
          </cell>
        </row>
        <row r="15">
          <cell r="A15" t="str">
            <v>T-bills</v>
          </cell>
          <cell r="B15" t="str">
            <v>Treasury Bills Sales Table</v>
          </cell>
        </row>
        <row r="16">
          <cell r="A16" t="str">
            <v>Tab3_avg_IR</v>
          </cell>
          <cell r="B16" t="str">
            <v>Tbills data - 28- and 91- day maturity - Table</v>
          </cell>
        </row>
        <row r="17">
          <cell r="A17" t="str">
            <v>Tab2_91-day</v>
          </cell>
          <cell r="B17" t="str">
            <v>Tbills data on 91- day maturity - Table</v>
          </cell>
        </row>
        <row r="18">
          <cell r="A18" t="str">
            <v>Tab1_28-day</v>
          </cell>
          <cell r="B18" t="str">
            <v>Tbills data on 28- day maturity - Table</v>
          </cell>
        </row>
        <row r="19">
          <cell r="B19" t="str">
            <v>FIGURES</v>
          </cell>
        </row>
        <row r="20">
          <cell r="A20" t="str">
            <v>FIG1</v>
          </cell>
          <cell r="B20" t="str">
            <v>Macroeconomic Indicators</v>
          </cell>
        </row>
        <row r="21">
          <cell r="A21" t="str">
            <v>FIG2</v>
          </cell>
          <cell r="B21" t="str">
            <v>Inflation and Exchange Rates</v>
          </cell>
        </row>
        <row r="22">
          <cell r="A22" t="str">
            <v>FIG3</v>
          </cell>
          <cell r="B22" t="str">
            <v>Real Wages and Pension</v>
          </cell>
        </row>
        <row r="23">
          <cell r="A23" t="str">
            <v>FIG4</v>
          </cell>
          <cell r="B23" t="str">
            <v>Annual Import of Natural Gas</v>
          </cell>
        </row>
        <row r="24">
          <cell r="A24" t="str">
            <v>FIG5</v>
          </cell>
          <cell r="B24" t="str">
            <v>Public Finances</v>
          </cell>
        </row>
        <row r="25">
          <cell r="A25" t="str">
            <v>FIG6</v>
          </cell>
          <cell r="B25" t="str">
            <v>Funding of Expenditures and Net Lending</v>
          </cell>
        </row>
        <row r="26">
          <cell r="A26" t="str">
            <v>FIG7</v>
          </cell>
          <cell r="B26" t="str">
            <v>Prices, Exchange Rates, and Broad Money</v>
          </cell>
        </row>
        <row r="27">
          <cell r="A27" t="str">
            <v>FIG8</v>
          </cell>
          <cell r="B27" t="str">
            <v>Bilateral  Nominal and Real Effective Exchange Rate</v>
          </cell>
        </row>
        <row r="28">
          <cell r="A28" t="str">
            <v>FIG9</v>
          </cell>
          <cell r="B28" t="str">
            <v>Currency in Circulation and Money Multiplier</v>
          </cell>
        </row>
        <row r="29">
          <cell r="A29" t="str">
            <v>FIG10</v>
          </cell>
          <cell r="B29" t="str">
            <v xml:space="preserve">Interbank Credit Auction </v>
          </cell>
        </row>
        <row r="30">
          <cell r="A30" t="str">
            <v>FIG11-13</v>
          </cell>
          <cell r="B30" t="str">
            <v>Interest Rates</v>
          </cell>
        </row>
        <row r="31">
          <cell r="A31" t="str">
            <v>FIG14</v>
          </cell>
          <cell r="B31" t="str">
            <v>Composition of Total Revenue, GEO and BRO</v>
          </cell>
        </row>
        <row r="33">
          <cell r="A33" t="str">
            <v>Workarea</v>
          </cell>
          <cell r="B33" t="str">
            <v>Workarea for JD use only.</v>
          </cell>
        </row>
        <row r="34">
          <cell r="A34" t="str">
            <v>INSTRUCTIONS FOR PRINTING FIGURES</v>
          </cell>
        </row>
        <row r="35">
          <cell r="A35" t="str">
            <v>1.  Click on the tab (ie  Fig1, Fig2, Fig3....)</v>
          </cell>
        </row>
        <row r="36">
          <cell r="A36" t="str">
            <v>2.  Click the printer icon on the menu bar.</v>
          </cell>
        </row>
      </sheetData>
      <sheetData sheetId="1" refreshError="1"/>
      <sheetData sheetId="2" refreshError="1">
        <row r="5">
          <cell r="B5">
            <v>100</v>
          </cell>
          <cell r="C5">
            <v>55.2</v>
          </cell>
          <cell r="D5">
            <v>41.179199999999994</v>
          </cell>
          <cell r="E5">
            <v>36.484771199999997</v>
          </cell>
          <cell r="F5">
            <v>37.360405708799995</v>
          </cell>
          <cell r="G5">
            <v>41.283248308223996</v>
          </cell>
          <cell r="H5">
            <v>45.824405622128637</v>
          </cell>
          <cell r="I5">
            <v>50.406846184341504</v>
          </cell>
        </row>
        <row r="7">
          <cell r="B7" t="str">
            <v>VALIDATION</v>
          </cell>
          <cell r="C7">
            <v>-44.8</v>
          </cell>
          <cell r="D7">
            <v>-25.400000000000013</v>
          </cell>
          <cell r="E7">
            <v>-11.399999999999995</v>
          </cell>
          <cell r="F7">
            <v>2.3999999999999932</v>
          </cell>
          <cell r="G7">
            <v>10.500000000000005</v>
          </cell>
          <cell r="H7">
            <v>11.000000000000004</v>
          </cell>
          <cell r="I7">
            <v>10.000000000000005</v>
          </cell>
          <cell r="J7" t="str">
            <v>source: q:...\gereal_3.xls</v>
          </cell>
        </row>
        <row r="8">
          <cell r="J8">
            <v>35927</v>
          </cell>
        </row>
        <row r="9">
          <cell r="B9">
            <v>33239</v>
          </cell>
          <cell r="C9">
            <v>33604</v>
          </cell>
          <cell r="D9">
            <v>33970</v>
          </cell>
          <cell r="E9">
            <v>34335</v>
          </cell>
          <cell r="F9">
            <v>34700</v>
          </cell>
          <cell r="G9">
            <v>35065</v>
          </cell>
          <cell r="H9">
            <v>35431</v>
          </cell>
          <cell r="I9">
            <v>35796</v>
          </cell>
          <cell r="BX9">
            <v>35898</v>
          </cell>
        </row>
        <row r="10">
          <cell r="B10">
            <v>100</v>
          </cell>
          <cell r="C10">
            <v>55.2</v>
          </cell>
          <cell r="D10">
            <v>41.2</v>
          </cell>
          <cell r="E10">
            <v>36.5</v>
          </cell>
          <cell r="F10">
            <v>37.4</v>
          </cell>
          <cell r="G10">
            <v>41.3</v>
          </cell>
          <cell r="H10">
            <v>45.824440600000003</v>
          </cell>
          <cell r="I10">
            <v>47.153349377399998</v>
          </cell>
          <cell r="BX10" t="str">
            <v>Source:  q:\...\gereal_3.xls</v>
          </cell>
        </row>
        <row r="11">
          <cell r="N11">
            <v>1993</v>
          </cell>
          <cell r="Z11">
            <v>1994</v>
          </cell>
          <cell r="AL11">
            <v>1995</v>
          </cell>
          <cell r="AX11">
            <v>1996</v>
          </cell>
          <cell r="BJ11">
            <v>1997</v>
          </cell>
          <cell r="BV11">
            <v>1998</v>
          </cell>
        </row>
        <row r="12">
          <cell r="B12" t="str">
            <v>J</v>
          </cell>
          <cell r="C12" t="str">
            <v>F</v>
          </cell>
          <cell r="D12" t="str">
            <v>M</v>
          </cell>
          <cell r="E12" t="str">
            <v>A</v>
          </cell>
          <cell r="F12" t="str">
            <v>M</v>
          </cell>
          <cell r="G12" t="str">
            <v>J</v>
          </cell>
          <cell r="H12" t="str">
            <v>J</v>
          </cell>
          <cell r="I12" t="str">
            <v>A</v>
          </cell>
          <cell r="J12" t="str">
            <v>S</v>
          </cell>
          <cell r="K12" t="str">
            <v>O</v>
          </cell>
          <cell r="L12" t="str">
            <v>N</v>
          </cell>
          <cell r="M12" t="str">
            <v>D</v>
          </cell>
          <cell r="N12" t="str">
            <v>J</v>
          </cell>
          <cell r="O12" t="str">
            <v>F</v>
          </cell>
          <cell r="P12" t="str">
            <v>M</v>
          </cell>
          <cell r="Q12" t="str">
            <v>A</v>
          </cell>
          <cell r="R12" t="str">
            <v>M</v>
          </cell>
          <cell r="S12" t="str">
            <v>J</v>
          </cell>
          <cell r="T12" t="str">
            <v>J</v>
          </cell>
          <cell r="U12" t="str">
            <v>A</v>
          </cell>
          <cell r="V12" t="str">
            <v>S</v>
          </cell>
          <cell r="W12" t="str">
            <v>O</v>
          </cell>
          <cell r="X12" t="str">
            <v>N</v>
          </cell>
          <cell r="Y12" t="str">
            <v>D</v>
          </cell>
          <cell r="Z12" t="str">
            <v>J</v>
          </cell>
          <cell r="AA12" t="str">
            <v>F</v>
          </cell>
          <cell r="AB12" t="str">
            <v>M</v>
          </cell>
          <cell r="AC12" t="str">
            <v>A</v>
          </cell>
          <cell r="AD12" t="str">
            <v>M</v>
          </cell>
          <cell r="AE12" t="str">
            <v>J</v>
          </cell>
          <cell r="AF12" t="str">
            <v>J</v>
          </cell>
          <cell r="AG12" t="str">
            <v>A</v>
          </cell>
          <cell r="AH12" t="str">
            <v>S</v>
          </cell>
          <cell r="AI12" t="str">
            <v>O</v>
          </cell>
          <cell r="AJ12" t="str">
            <v>N</v>
          </cell>
          <cell r="AK12" t="str">
            <v>D</v>
          </cell>
          <cell r="AL12" t="str">
            <v>J</v>
          </cell>
          <cell r="AM12" t="str">
            <v>F</v>
          </cell>
          <cell r="AN12" t="str">
            <v>M</v>
          </cell>
          <cell r="AO12" t="str">
            <v>A</v>
          </cell>
          <cell r="AP12" t="str">
            <v>M</v>
          </cell>
          <cell r="AQ12" t="str">
            <v>J</v>
          </cell>
          <cell r="AR12" t="str">
            <v>J</v>
          </cell>
          <cell r="AS12" t="str">
            <v>A</v>
          </cell>
          <cell r="AT12" t="str">
            <v>S</v>
          </cell>
          <cell r="AU12" t="str">
            <v>O</v>
          </cell>
          <cell r="AV12" t="str">
            <v>N</v>
          </cell>
          <cell r="AW12" t="str">
            <v>D</v>
          </cell>
          <cell r="AX12" t="str">
            <v>J</v>
          </cell>
          <cell r="AY12" t="str">
            <v>F</v>
          </cell>
          <cell r="AZ12" t="str">
            <v>M</v>
          </cell>
          <cell r="BA12" t="str">
            <v>A</v>
          </cell>
          <cell r="BB12" t="str">
            <v>M</v>
          </cell>
          <cell r="BC12" t="str">
            <v>J</v>
          </cell>
          <cell r="BD12" t="str">
            <v>J</v>
          </cell>
          <cell r="BE12" t="str">
            <v>A</v>
          </cell>
          <cell r="BF12" t="str">
            <v>S</v>
          </cell>
          <cell r="BG12" t="str">
            <v>O</v>
          </cell>
          <cell r="BH12" t="str">
            <v>N</v>
          </cell>
          <cell r="BI12" t="str">
            <v>D</v>
          </cell>
          <cell r="BJ12" t="str">
            <v>J</v>
          </cell>
          <cell r="BK12" t="str">
            <v>F</v>
          </cell>
          <cell r="BL12" t="str">
            <v>M</v>
          </cell>
          <cell r="BM12" t="str">
            <v>A</v>
          </cell>
          <cell r="BN12" t="str">
            <v>M</v>
          </cell>
          <cell r="BO12" t="str">
            <v>J</v>
          </cell>
          <cell r="BP12" t="str">
            <v>J</v>
          </cell>
          <cell r="BQ12" t="str">
            <v>A</v>
          </cell>
          <cell r="BR12" t="str">
            <v>S</v>
          </cell>
          <cell r="BS12" t="str">
            <v>O</v>
          </cell>
          <cell r="BT12" t="str">
            <v>N</v>
          </cell>
          <cell r="BU12" t="str">
            <v>D</v>
          </cell>
          <cell r="BV12" t="str">
            <v>J</v>
          </cell>
          <cell r="BW12" t="str">
            <v>F</v>
          </cell>
          <cell r="BX12" t="str">
            <v>M</v>
          </cell>
          <cell r="BY12" t="str">
            <v>A</v>
          </cell>
        </row>
        <row r="13">
          <cell r="B13">
            <v>5.4</v>
          </cell>
          <cell r="C13">
            <v>17.5</v>
          </cell>
          <cell r="D13">
            <v>197.8</v>
          </cell>
          <cell r="E13">
            <v>48.6</v>
          </cell>
          <cell r="F13">
            <v>-20.6</v>
          </cell>
          <cell r="G13">
            <v>20</v>
          </cell>
          <cell r="H13">
            <v>16.8</v>
          </cell>
          <cell r="I13">
            <v>6</v>
          </cell>
          <cell r="J13">
            <v>14.6</v>
          </cell>
          <cell r="K13">
            <v>11.6</v>
          </cell>
          <cell r="L13">
            <v>13.8</v>
          </cell>
          <cell r="M13">
            <v>35.700000000000003</v>
          </cell>
          <cell r="N13">
            <v>26.7</v>
          </cell>
          <cell r="O13">
            <v>37</v>
          </cell>
          <cell r="P13">
            <v>13.8</v>
          </cell>
          <cell r="Q13">
            <v>24.7</v>
          </cell>
          <cell r="R13">
            <v>31.8</v>
          </cell>
          <cell r="S13">
            <v>31.3</v>
          </cell>
          <cell r="T13">
            <v>39.799999999999997</v>
          </cell>
          <cell r="U13">
            <v>28.3</v>
          </cell>
          <cell r="V13">
            <v>50.4</v>
          </cell>
          <cell r="W13">
            <v>66.3</v>
          </cell>
          <cell r="X13">
            <v>137.6</v>
          </cell>
          <cell r="Y13">
            <v>67</v>
          </cell>
          <cell r="Z13">
            <v>168.4</v>
          </cell>
          <cell r="AA13">
            <v>35.1</v>
          </cell>
          <cell r="AB13">
            <v>50.2</v>
          </cell>
          <cell r="AC13">
            <v>84.4</v>
          </cell>
          <cell r="AD13">
            <v>42.7</v>
          </cell>
          <cell r="AE13">
            <v>-5</v>
          </cell>
          <cell r="AF13">
            <v>6.2</v>
          </cell>
          <cell r="AG13">
            <v>71</v>
          </cell>
          <cell r="AH13">
            <v>211.2</v>
          </cell>
          <cell r="AI13">
            <v>-8.4</v>
          </cell>
          <cell r="AJ13">
            <v>1.5</v>
          </cell>
          <cell r="AK13">
            <v>-8.1</v>
          </cell>
          <cell r="AL13">
            <v>13</v>
          </cell>
          <cell r="AM13">
            <v>0.8</v>
          </cell>
          <cell r="AN13">
            <v>-3</v>
          </cell>
          <cell r="AO13">
            <v>-1</v>
          </cell>
          <cell r="AP13">
            <v>5.0999999999999996</v>
          </cell>
          <cell r="AQ13">
            <v>-1.2</v>
          </cell>
          <cell r="AR13">
            <v>0.9</v>
          </cell>
          <cell r="AS13">
            <v>3.3</v>
          </cell>
          <cell r="AT13">
            <v>4.0999999999999996</v>
          </cell>
          <cell r="AU13">
            <v>23.4</v>
          </cell>
          <cell r="AV13">
            <v>0.1</v>
          </cell>
          <cell r="AW13">
            <v>3.4</v>
          </cell>
          <cell r="AX13">
            <v>2.6</v>
          </cell>
          <cell r="AY13">
            <v>3.6</v>
          </cell>
          <cell r="AZ13">
            <v>2.9</v>
          </cell>
          <cell r="BA13">
            <v>1.2</v>
          </cell>
          <cell r="BB13">
            <v>0.4</v>
          </cell>
          <cell r="BC13">
            <v>0.8</v>
          </cell>
          <cell r="BD13">
            <v>-1.4</v>
          </cell>
          <cell r="BE13">
            <v>0.02</v>
          </cell>
          <cell r="BF13">
            <v>0.52</v>
          </cell>
          <cell r="BG13">
            <v>0.4</v>
          </cell>
          <cell r="BH13">
            <v>1.07</v>
          </cell>
          <cell r="BI13">
            <v>0.88</v>
          </cell>
          <cell r="BJ13">
            <v>0.8</v>
          </cell>
          <cell r="BK13">
            <v>2.1</v>
          </cell>
          <cell r="BL13">
            <v>0.7</v>
          </cell>
          <cell r="BM13">
            <v>0.3</v>
          </cell>
          <cell r="BN13">
            <v>1.0302241916191499</v>
          </cell>
          <cell r="BO13">
            <v>-1.9005775160964509</v>
          </cell>
          <cell r="BP13">
            <v>-0.91652476930423332</v>
          </cell>
          <cell r="BQ13">
            <v>8.310481490748492E-2</v>
          </cell>
          <cell r="BR13">
            <v>1.1149027792634558</v>
          </cell>
          <cell r="BS13">
            <v>0.80589994997654968</v>
          </cell>
          <cell r="BT13">
            <v>2.3345626281776015</v>
          </cell>
          <cell r="BU13">
            <v>0.68626632878540172</v>
          </cell>
          <cell r="BV13">
            <v>0.30434857449044728</v>
          </cell>
          <cell r="BW13">
            <v>1.0637773571721387</v>
          </cell>
          <cell r="BX13">
            <v>4.3153635489617023E-2</v>
          </cell>
          <cell r="BY13">
            <v>0.93938202158980533</v>
          </cell>
        </row>
        <row r="15">
          <cell r="B15">
            <v>1992</v>
          </cell>
          <cell r="C15">
            <v>1993</v>
          </cell>
          <cell r="D15">
            <v>1994</v>
          </cell>
          <cell r="E15">
            <v>1995</v>
          </cell>
          <cell r="F15">
            <v>1996</v>
          </cell>
          <cell r="G15">
            <v>1997</v>
          </cell>
          <cell r="H15">
            <v>1998</v>
          </cell>
          <cell r="I15" t="str">
            <v>Source:  q:\...fis\esaf98</v>
          </cell>
        </row>
        <row r="16">
          <cell r="B16">
            <v>35.6</v>
          </cell>
          <cell r="C16">
            <v>35.9</v>
          </cell>
          <cell r="D16">
            <v>24.2</v>
          </cell>
          <cell r="E16">
            <v>12.328099621007038</v>
          </cell>
          <cell r="F16">
            <v>13.913347309573725</v>
          </cell>
          <cell r="G16">
            <v>14.430047072668431</v>
          </cell>
          <cell r="H16">
            <v>15.005494087375455</v>
          </cell>
          <cell r="J16">
            <v>35898</v>
          </cell>
        </row>
        <row r="17">
          <cell r="B17">
            <v>10.199999999999999</v>
          </cell>
          <cell r="C17">
            <v>9.6999999999999993</v>
          </cell>
          <cell r="D17">
            <v>7.7</v>
          </cell>
          <cell r="E17">
            <v>7.0628045479155386</v>
          </cell>
          <cell r="F17">
            <v>9.3780573025856029</v>
          </cell>
          <cell r="G17">
            <v>9.8166548984995572</v>
          </cell>
          <cell r="H17">
            <v>10.763536077959049</v>
          </cell>
        </row>
        <row r="18">
          <cell r="B18">
            <v>-25.400000000000002</v>
          </cell>
          <cell r="C18">
            <v>-26.2</v>
          </cell>
          <cell r="D18">
            <v>-16.5</v>
          </cell>
          <cell r="E18">
            <v>-5.2652950730914991</v>
          </cell>
          <cell r="F18">
            <v>-4.5352900069881219</v>
          </cell>
          <cell r="G18">
            <v>-4.6133921741688741</v>
          </cell>
          <cell r="H18">
            <v>-4.2419580094164058</v>
          </cell>
        </row>
        <row r="19">
          <cell r="F19">
            <v>1994</v>
          </cell>
          <cell r="J19">
            <v>1995</v>
          </cell>
          <cell r="N19">
            <v>1996</v>
          </cell>
          <cell r="R19">
            <v>1997</v>
          </cell>
          <cell r="V19">
            <v>1998</v>
          </cell>
        </row>
        <row r="20">
          <cell r="B20" t="str">
            <v>I</v>
          </cell>
          <cell r="C20" t="str">
            <v>II</v>
          </cell>
          <cell r="D20" t="str">
            <v>III</v>
          </cell>
          <cell r="E20" t="str">
            <v>IV</v>
          </cell>
          <cell r="F20" t="str">
            <v>I</v>
          </cell>
          <cell r="G20" t="str">
            <v>II</v>
          </cell>
          <cell r="H20" t="str">
            <v>III</v>
          </cell>
          <cell r="I20" t="str">
            <v>IV</v>
          </cell>
          <cell r="J20" t="str">
            <v>I</v>
          </cell>
          <cell r="K20" t="str">
            <v>II</v>
          </cell>
          <cell r="L20" t="str">
            <v>III</v>
          </cell>
          <cell r="M20" t="str">
            <v>IV</v>
          </cell>
          <cell r="N20" t="str">
            <v>I</v>
          </cell>
          <cell r="O20" t="str">
            <v>II</v>
          </cell>
          <cell r="P20" t="str">
            <v>III</v>
          </cell>
          <cell r="Q20" t="str">
            <v>IV</v>
          </cell>
          <cell r="R20" t="str">
            <v>I</v>
          </cell>
          <cell r="S20" t="str">
            <v>II</v>
          </cell>
          <cell r="T20" t="str">
            <v>III</v>
          </cell>
          <cell r="U20" t="str">
            <v>IV</v>
          </cell>
          <cell r="V20" t="str">
            <v>I</v>
          </cell>
          <cell r="W20" t="str">
            <v>II</v>
          </cell>
          <cell r="X20" t="str">
            <v>III</v>
          </cell>
          <cell r="Y20" t="str">
            <v>IV</v>
          </cell>
        </row>
        <row r="21">
          <cell r="B21">
            <v>154.69999999999999</v>
          </cell>
          <cell r="C21">
            <v>77.7</v>
          </cell>
          <cell r="D21">
            <v>80.2</v>
          </cell>
          <cell r="E21">
            <v>231.8</v>
          </cell>
          <cell r="F21">
            <v>71.400000000000006</v>
          </cell>
          <cell r="G21">
            <v>148.4</v>
          </cell>
          <cell r="H21">
            <v>169.1</v>
          </cell>
          <cell r="I21">
            <v>125.3</v>
          </cell>
          <cell r="J21">
            <v>-1.5934459999999999</v>
          </cell>
          <cell r="K21">
            <v>20.840350000000001</v>
          </cell>
          <cell r="L21">
            <v>-4.0808770000000001</v>
          </cell>
          <cell r="M21">
            <v>213.1397</v>
          </cell>
          <cell r="N21">
            <v>55.6</v>
          </cell>
          <cell r="O21">
            <v>11.240359897172244</v>
          </cell>
          <cell r="P21">
            <v>20.335663527644567</v>
          </cell>
          <cell r="Q21">
            <v>0.32200452256242013</v>
          </cell>
          <cell r="R21">
            <v>-4.1576916505910049</v>
          </cell>
          <cell r="S21">
            <v>3.9412438496083717</v>
          </cell>
          <cell r="T21">
            <v>20.043282972641904</v>
          </cell>
          <cell r="U21">
            <v>10.876148163918172</v>
          </cell>
          <cell r="V21">
            <v>-6.2318297100730007</v>
          </cell>
          <cell r="W21">
            <v>4.7073518090839261</v>
          </cell>
          <cell r="X21">
            <v>-9.6790166661949169</v>
          </cell>
          <cell r="Y21">
            <v>5.7057410279776288</v>
          </cell>
        </row>
        <row r="22">
          <cell r="B22">
            <v>94.1</v>
          </cell>
          <cell r="C22">
            <v>17.600000000000001</v>
          </cell>
          <cell r="D22">
            <v>46</v>
          </cell>
          <cell r="E22">
            <v>131.5</v>
          </cell>
          <cell r="F22">
            <v>51.4</v>
          </cell>
          <cell r="G22">
            <v>131.4</v>
          </cell>
          <cell r="H22">
            <v>174.3</v>
          </cell>
          <cell r="I22">
            <v>141.19999999999999</v>
          </cell>
          <cell r="J22">
            <v>51.811120000000003</v>
          </cell>
          <cell r="K22">
            <v>22.24832</v>
          </cell>
          <cell r="L22">
            <v>38.931280000000001</v>
          </cell>
          <cell r="M22">
            <v>-2.624628</v>
          </cell>
          <cell r="N22">
            <v>56.244122258999994</v>
          </cell>
          <cell r="O22">
            <v>-4.2467120380975958</v>
          </cell>
          <cell r="P22">
            <v>56.836717643372921</v>
          </cell>
          <cell r="Q22">
            <v>6.5334718682388102</v>
          </cell>
          <cell r="R22">
            <v>19.809809541961794</v>
          </cell>
          <cell r="S22">
            <v>22.972955071457175</v>
          </cell>
          <cell r="T22">
            <v>9.5805790792915264</v>
          </cell>
          <cell r="U22">
            <v>-5.0867378175782418</v>
          </cell>
          <cell r="V22">
            <v>6.7785762521203274</v>
          </cell>
          <cell r="W22">
            <v>10.042665215117941</v>
          </cell>
          <cell r="X22">
            <v>13.511548521798744</v>
          </cell>
          <cell r="Y22">
            <v>16.100152229255006</v>
          </cell>
        </row>
        <row r="24">
          <cell r="H24">
            <v>34669</v>
          </cell>
          <cell r="I24">
            <v>34759</v>
          </cell>
          <cell r="J24">
            <v>34851</v>
          </cell>
          <cell r="K24">
            <v>34943</v>
          </cell>
          <cell r="L24">
            <v>34973</v>
          </cell>
          <cell r="M24">
            <v>35004</v>
          </cell>
          <cell r="N24">
            <v>35034</v>
          </cell>
          <cell r="O24">
            <v>35065</v>
          </cell>
          <cell r="P24">
            <v>35096</v>
          </cell>
          <cell r="Q24">
            <v>35125</v>
          </cell>
          <cell r="R24">
            <v>35156</v>
          </cell>
          <cell r="S24">
            <v>35186</v>
          </cell>
          <cell r="T24">
            <v>35217</v>
          </cell>
          <cell r="U24">
            <v>35247</v>
          </cell>
          <cell r="V24">
            <v>35278</v>
          </cell>
          <cell r="W24">
            <v>35309</v>
          </cell>
          <cell r="X24">
            <v>35339</v>
          </cell>
          <cell r="Y24">
            <v>35370</v>
          </cell>
          <cell r="Z24">
            <v>35400</v>
          </cell>
          <cell r="AA24">
            <v>35431</v>
          </cell>
          <cell r="AB24">
            <v>35462</v>
          </cell>
          <cell r="AC24">
            <v>35490</v>
          </cell>
          <cell r="AD24">
            <v>35521</v>
          </cell>
          <cell r="AE24">
            <v>35551</v>
          </cell>
          <cell r="AF24">
            <v>35582</v>
          </cell>
          <cell r="AG24">
            <v>35612</v>
          </cell>
          <cell r="AH24">
            <v>35643</v>
          </cell>
          <cell r="AI24">
            <v>35674</v>
          </cell>
          <cell r="AJ24">
            <v>35704</v>
          </cell>
          <cell r="AK24">
            <v>35735</v>
          </cell>
          <cell r="AL24">
            <v>35765</v>
          </cell>
          <cell r="AM24">
            <v>35796</v>
          </cell>
          <cell r="AN24">
            <v>35827</v>
          </cell>
          <cell r="AO24">
            <v>35855</v>
          </cell>
          <cell r="AP24">
            <v>35886</v>
          </cell>
          <cell r="AQ24">
            <v>35916</v>
          </cell>
          <cell r="AR24">
            <v>35947</v>
          </cell>
          <cell r="AS24">
            <v>35977</v>
          </cell>
          <cell r="AT24">
            <v>36008</v>
          </cell>
          <cell r="AU24">
            <v>36039</v>
          </cell>
          <cell r="AV24">
            <v>36069</v>
          </cell>
          <cell r="AW24">
            <v>36100</v>
          </cell>
          <cell r="AX24">
            <v>36130</v>
          </cell>
        </row>
        <row r="25">
          <cell r="H25">
            <v>41</v>
          </cell>
          <cell r="N25">
            <v>153.80000000000001</v>
          </cell>
          <cell r="Q25">
            <v>155.6</v>
          </cell>
          <cell r="T25">
            <v>173.09</v>
          </cell>
          <cell r="U25">
            <v>184.31489999999999</v>
          </cell>
          <cell r="V25">
            <v>194.48310000000001</v>
          </cell>
          <cell r="W25">
            <v>208.28899999999999</v>
          </cell>
          <cell r="X25">
            <v>205.59480000000002</v>
          </cell>
          <cell r="Y25">
            <v>194.51829999999998</v>
          </cell>
          <cell r="Z25">
            <v>208.95970000000003</v>
          </cell>
          <cell r="AA25">
            <v>198.48200000000003</v>
          </cell>
          <cell r="AB25">
            <v>195.28689999999997</v>
          </cell>
          <cell r="AC25">
            <v>200.27180000000001</v>
          </cell>
          <cell r="AD25">
            <v>209.16630000000001</v>
          </cell>
          <cell r="AE25">
            <v>205.8348</v>
          </cell>
          <cell r="AF25">
            <v>208.16499999999999</v>
          </cell>
          <cell r="AG25">
            <v>224.1182</v>
          </cell>
          <cell r="AH25">
            <v>244.87780000000004</v>
          </cell>
          <cell r="AI25">
            <v>249.88810000000001</v>
          </cell>
          <cell r="AJ25">
            <v>253.31899999999999</v>
          </cell>
          <cell r="AK25">
            <v>253.55109999999999</v>
          </cell>
          <cell r="AL25">
            <v>277.06630000000001</v>
          </cell>
          <cell r="AM25">
            <v>259.89999999999998</v>
          </cell>
          <cell r="AN25">
            <v>254.8</v>
          </cell>
          <cell r="AO25">
            <v>259.8</v>
          </cell>
          <cell r="AP25">
            <v>270.96899999999999</v>
          </cell>
          <cell r="AQ25">
            <v>266.62279999999998</v>
          </cell>
          <cell r="AR25">
            <v>272.02970000000005</v>
          </cell>
          <cell r="AS25">
            <v>278.11450000000002</v>
          </cell>
          <cell r="AT25">
            <v>281.81079999999997</v>
          </cell>
          <cell r="AU25">
            <v>245.69990000000001</v>
          </cell>
          <cell r="AV25">
            <v>232.8716</v>
          </cell>
          <cell r="AW25">
            <v>207.97130000000001</v>
          </cell>
          <cell r="AX25">
            <v>259.71890000000002</v>
          </cell>
        </row>
        <row r="26">
          <cell r="H26">
            <v>37.700000000000003</v>
          </cell>
          <cell r="N26">
            <v>96.749548790000034</v>
          </cell>
          <cell r="O26">
            <v>102.83981493700003</v>
          </cell>
          <cell r="P26">
            <v>126.36535336000003</v>
          </cell>
          <cell r="Q26">
            <v>156.24412225899999</v>
          </cell>
          <cell r="R26" t="str">
            <v>…</v>
          </cell>
          <cell r="S26" t="str">
            <v>…</v>
          </cell>
          <cell r="T26">
            <v>149.60888431020712</v>
          </cell>
          <cell r="U26">
            <v>168.68885298699996</v>
          </cell>
          <cell r="V26">
            <v>188.73183594899993</v>
          </cell>
          <cell r="W26">
            <v>234.64166345499999</v>
          </cell>
          <cell r="X26">
            <v>259.56751371999997</v>
          </cell>
          <cell r="Y26">
            <v>269.88321352000003</v>
          </cell>
          <cell r="Z26">
            <v>249.971910528</v>
          </cell>
          <cell r="AA26">
            <v>260.88183234399997</v>
          </cell>
          <cell r="AB26">
            <v>279.20607031999998</v>
          </cell>
          <cell r="AC26">
            <v>299.49086991199994</v>
          </cell>
          <cell r="AD26">
            <v>332.72708749649996</v>
          </cell>
          <cell r="AE26">
            <v>361.68848065000003</v>
          </cell>
          <cell r="AF26">
            <v>368.29277289999993</v>
          </cell>
          <cell r="AG26">
            <v>376.28185680999997</v>
          </cell>
          <cell r="AH26">
            <v>399.01501569200002</v>
          </cell>
          <cell r="AI26">
            <v>403.57735325099998</v>
          </cell>
          <cell r="AJ26">
            <v>407.92042220000008</v>
          </cell>
          <cell r="AK26">
            <v>358.45752089599995</v>
          </cell>
          <cell r="AL26">
            <v>383.04843140000003</v>
          </cell>
          <cell r="AM26">
            <v>384.10036683199996</v>
          </cell>
          <cell r="AN26">
            <v>395.89053853299998</v>
          </cell>
          <cell r="AO26">
            <v>409.01366140499988</v>
          </cell>
          <cell r="AP26">
            <v>423.17338056999995</v>
          </cell>
          <cell r="AQ26">
            <v>431.57013590400004</v>
          </cell>
          <cell r="AR26">
            <v>450.08953410400011</v>
          </cell>
          <cell r="AS26">
            <v>486.646580524</v>
          </cell>
          <cell r="AT26">
            <v>488.96195064999995</v>
          </cell>
          <cell r="AU26">
            <v>510.903599896</v>
          </cell>
          <cell r="AV26">
            <v>534.69049935999988</v>
          </cell>
          <cell r="AW26">
            <v>556.60963632819994</v>
          </cell>
          <cell r="AX26">
            <v>593.15985722399989</v>
          </cell>
        </row>
        <row r="27">
          <cell r="Q27">
            <v>55.6</v>
          </cell>
          <cell r="T27">
            <v>11.240359897172244</v>
          </cell>
          <cell r="W27">
            <v>20.335663527644567</v>
          </cell>
          <cell r="Z27">
            <v>0.32200452256242013</v>
          </cell>
          <cell r="AC27">
            <v>-4.1576916505910049</v>
          </cell>
          <cell r="AF27">
            <v>3.9412438496083717</v>
          </cell>
          <cell r="AI27">
            <v>20.043282972641904</v>
          </cell>
          <cell r="AL27">
            <v>10.876148163918176</v>
          </cell>
          <cell r="AO27">
            <v>-6.2318297100730007</v>
          </cell>
          <cell r="AR27">
            <v>4.7073518090839261</v>
          </cell>
          <cell r="AU27">
            <v>-9.6790166661949169</v>
          </cell>
          <cell r="AX27">
            <v>5.7057410279776288</v>
          </cell>
        </row>
        <row r="28">
          <cell r="Q28">
            <v>56.244122258999994</v>
          </cell>
          <cell r="T28">
            <v>-4.2467120380975958</v>
          </cell>
          <cell r="W28">
            <v>56.836717643372921</v>
          </cell>
          <cell r="Z28">
            <v>6.5334718682388102</v>
          </cell>
          <cell r="AC28">
            <v>19.809809541961794</v>
          </cell>
          <cell r="AF28">
            <v>22.972955071457175</v>
          </cell>
          <cell r="AI28">
            <v>9.5805790792915264</v>
          </cell>
          <cell r="AL28">
            <v>-5.0867378175782463</v>
          </cell>
          <cell r="AO28">
            <v>6.7785762521203274</v>
          </cell>
          <cell r="AR28">
            <v>10.042665215117941</v>
          </cell>
          <cell r="AU28">
            <v>13.511548521798744</v>
          </cell>
          <cell r="AX28">
            <v>16.100152229255006</v>
          </cell>
        </row>
        <row r="35">
          <cell r="BB35" t="str">
            <v>Source:  Q:\...\real\..esaf_3\gereal_3/xls</v>
          </cell>
        </row>
        <row r="36">
          <cell r="BB36" t="str">
            <v>sheet TBIL_CPI</v>
          </cell>
        </row>
        <row r="37">
          <cell r="C37">
            <v>1993</v>
          </cell>
          <cell r="D37">
            <v>1994</v>
          </cell>
          <cell r="P37">
            <v>1995</v>
          </cell>
          <cell r="AB37">
            <v>1996</v>
          </cell>
          <cell r="AN37">
            <v>1997</v>
          </cell>
          <cell r="AZ37">
            <v>1998</v>
          </cell>
          <cell r="BL37">
            <v>1999</v>
          </cell>
        </row>
        <row r="38">
          <cell r="B38" t="str">
            <v/>
          </cell>
          <cell r="C38" t="str">
            <v>Dec</v>
          </cell>
          <cell r="D38" t="str">
            <v>Jan</v>
          </cell>
          <cell r="E38" t="str">
            <v>Feb</v>
          </cell>
          <cell r="F38" t="str">
            <v>Mar</v>
          </cell>
          <cell r="G38" t="str">
            <v>Apr</v>
          </cell>
          <cell r="H38" t="str">
            <v>May</v>
          </cell>
          <cell r="I38" t="str">
            <v>Jun</v>
          </cell>
          <cell r="J38" t="str">
            <v>Jul</v>
          </cell>
          <cell r="K38" t="str">
            <v>Aug</v>
          </cell>
          <cell r="L38" t="str">
            <v>Sep</v>
          </cell>
          <cell r="M38" t="str">
            <v>Oct</v>
          </cell>
          <cell r="N38" t="str">
            <v>Nov</v>
          </cell>
          <cell r="O38" t="str">
            <v>Dec</v>
          </cell>
          <cell r="P38" t="str">
            <v>Jan</v>
          </cell>
          <cell r="Q38" t="str">
            <v>Feb</v>
          </cell>
          <cell r="R38" t="str">
            <v>Mar</v>
          </cell>
          <cell r="S38" t="str">
            <v>Apr</v>
          </cell>
          <cell r="T38" t="str">
            <v>May</v>
          </cell>
          <cell r="U38" t="str">
            <v>Jun</v>
          </cell>
          <cell r="V38" t="str">
            <v>Jul</v>
          </cell>
          <cell r="W38" t="str">
            <v>Aug</v>
          </cell>
          <cell r="X38" t="str">
            <v>Sep</v>
          </cell>
          <cell r="Y38" t="str">
            <v>Oct</v>
          </cell>
          <cell r="Z38" t="str">
            <v>Nov</v>
          </cell>
          <cell r="AA38" t="str">
            <v>Dec</v>
          </cell>
          <cell r="AB38" t="str">
            <v>Jan</v>
          </cell>
          <cell r="AC38" t="str">
            <v>Feb</v>
          </cell>
          <cell r="AD38" t="str">
            <v>Mar</v>
          </cell>
          <cell r="AE38" t="str">
            <v>Apr</v>
          </cell>
          <cell r="AF38" t="str">
            <v>May</v>
          </cell>
          <cell r="AG38" t="str">
            <v>Jun</v>
          </cell>
          <cell r="AH38" t="str">
            <v>Jul</v>
          </cell>
          <cell r="AI38" t="str">
            <v>Aug</v>
          </cell>
          <cell r="AJ38" t="str">
            <v>Sep</v>
          </cell>
          <cell r="AK38" t="str">
            <v>Oct</v>
          </cell>
          <cell r="AL38" t="str">
            <v>Nov</v>
          </cell>
          <cell r="AM38" t="str">
            <v>Dec</v>
          </cell>
          <cell r="AN38" t="str">
            <v>Jan</v>
          </cell>
          <cell r="AO38" t="str">
            <v>Feb</v>
          </cell>
          <cell r="AP38" t="str">
            <v>Mar</v>
          </cell>
          <cell r="AQ38" t="str">
            <v>Apr</v>
          </cell>
          <cell r="AR38" t="str">
            <v>May</v>
          </cell>
          <cell r="AS38" t="str">
            <v>Jun</v>
          </cell>
          <cell r="AT38" t="str">
            <v>Jul</v>
          </cell>
          <cell r="AU38" t="str">
            <v>Aug</v>
          </cell>
          <cell r="AV38" t="str">
            <v>Sep</v>
          </cell>
          <cell r="AW38" t="str">
            <v>Oct</v>
          </cell>
          <cell r="AX38" t="str">
            <v>Nov</v>
          </cell>
          <cell r="AY38" t="str">
            <v>Dec</v>
          </cell>
          <cell r="AZ38" t="str">
            <v>Jan</v>
          </cell>
          <cell r="BA38" t="str">
            <v>Feb</v>
          </cell>
          <cell r="BB38" t="str">
            <v>Mar</v>
          </cell>
          <cell r="BC38" t="str">
            <v>Apr</v>
          </cell>
          <cell r="BD38" t="str">
            <v>May</v>
          </cell>
          <cell r="BE38" t="str">
            <v>Jun</v>
          </cell>
          <cell r="BF38" t="str">
            <v>Jul</v>
          </cell>
          <cell r="BG38" t="str">
            <v>Aug</v>
          </cell>
          <cell r="BH38" t="str">
            <v>Sep</v>
          </cell>
          <cell r="BI38" t="str">
            <v>Oct</v>
          </cell>
          <cell r="BJ38" t="str">
            <v>Nov</v>
          </cell>
          <cell r="BK38" t="str">
            <v>Dec</v>
          </cell>
          <cell r="BL38" t="str">
            <v>Jan</v>
          </cell>
          <cell r="BM38" t="str">
            <v>Feb</v>
          </cell>
          <cell r="BN38" t="str">
            <v>Mar</v>
          </cell>
          <cell r="BO38" t="str">
            <v>Apr</v>
          </cell>
          <cell r="BP38" t="str">
            <v>May</v>
          </cell>
          <cell r="BQ38" t="str">
            <v>Jun</v>
          </cell>
          <cell r="BR38" t="str">
            <v>Jul</v>
          </cell>
          <cell r="BS38" t="str">
            <v>Aug</v>
          </cell>
          <cell r="BT38" t="str">
            <v>Sep</v>
          </cell>
          <cell r="BU38" t="str">
            <v>Oct</v>
          </cell>
          <cell r="BV38" t="str">
            <v>Nov</v>
          </cell>
          <cell r="BW38" t="str">
            <v>Dec</v>
          </cell>
        </row>
        <row r="39">
          <cell r="B39" t="str">
            <v/>
          </cell>
          <cell r="C39">
            <v>1.5214260170048193</v>
          </cell>
          <cell r="D39">
            <v>4.0831927017748422</v>
          </cell>
          <cell r="E39">
            <v>5.5163389698127396</v>
          </cell>
          <cell r="F39">
            <v>8.283921698545706</v>
          </cell>
          <cell r="G39">
            <v>15.277921615667662</v>
          </cell>
          <cell r="H39">
            <v>21.796220703031409</v>
          </cell>
          <cell r="I39">
            <v>20.716927116443255</v>
          </cell>
          <cell r="J39">
            <v>21.997406696469913</v>
          </cell>
          <cell r="K39">
            <v>37.608413296843175</v>
          </cell>
          <cell r="L39">
            <v>117.02109074113801</v>
          </cell>
          <cell r="M39">
            <v>107.1725913871428</v>
          </cell>
          <cell r="N39">
            <v>108.77579905281011</v>
          </cell>
          <cell r="O39">
            <v>100</v>
          </cell>
          <cell r="P39">
            <v>113.02726899311197</v>
          </cell>
          <cell r="Q39">
            <v>113.90540134587175</v>
          </cell>
          <cell r="R39">
            <v>110.44796720755596</v>
          </cell>
          <cell r="S39">
            <v>109.33222419293078</v>
          </cell>
          <cell r="T39">
            <v>114.93913841617669</v>
          </cell>
          <cell r="U39">
            <v>113.5910266670824</v>
          </cell>
          <cell r="V39">
            <v>114.60564510470273</v>
          </cell>
          <cell r="W39">
            <v>118.36200558789591</v>
          </cell>
          <cell r="X39">
            <v>123.16951492132817</v>
          </cell>
          <cell r="Y39">
            <v>152.00687184644008</v>
          </cell>
          <cell r="Z39">
            <v>152.15334500265286</v>
          </cell>
          <cell r="AA39">
            <v>157.3986751110227</v>
          </cell>
          <cell r="AB39">
            <v>161.52388904532043</v>
          </cell>
          <cell r="AC39">
            <v>166.35746848716497</v>
          </cell>
          <cell r="AD39">
            <v>171.50152874148199</v>
          </cell>
          <cell r="AE39">
            <v>174.37619187723001</v>
          </cell>
          <cell r="AF39">
            <v>175.33012983336687</v>
          </cell>
          <cell r="AG39">
            <v>176.00804601922545</v>
          </cell>
          <cell r="AH39">
            <v>173.89594946699475</v>
          </cell>
          <cell r="AI39">
            <v>174.30476998999617</v>
          </cell>
          <cell r="AJ39">
            <v>175.29233001261107</v>
          </cell>
          <cell r="AK39">
            <v>176.01590494336264</v>
          </cell>
          <cell r="AL39">
            <v>177.6880560403246</v>
          </cell>
          <cell r="AM39">
            <v>179.82031271280849</v>
          </cell>
          <cell r="AN39">
            <v>180.7194142763725</v>
          </cell>
          <cell r="AO39">
            <v>184.27958673761705</v>
          </cell>
          <cell r="AP39">
            <v>185.93810301825559</v>
          </cell>
          <cell r="AQ39">
            <v>186.12404112127382</v>
          </cell>
          <cell r="AR39">
            <v>187.98528153248657</v>
          </cell>
          <cell r="AS39">
            <v>184.98547576497396</v>
          </cell>
          <cell r="AT39">
            <v>183.68823397866396</v>
          </cell>
          <cell r="AU39">
            <v>183.73551435342426</v>
          </cell>
          <cell r="AV39">
            <v>185.26662248886581</v>
          </cell>
          <cell r="AW39">
            <v>186.66721940538449</v>
          </cell>
          <cell r="AX39">
            <v>191.57840926434358</v>
          </cell>
          <cell r="AY39">
            <v>192.66548431875043</v>
          </cell>
          <cell r="AZ39">
            <v>192.9</v>
          </cell>
          <cell r="BA39">
            <v>195.9</v>
          </cell>
          <cell r="BB39">
            <v>196.1</v>
          </cell>
          <cell r="BC39">
            <v>198.19644367449516</v>
          </cell>
          <cell r="BD39">
            <v>192.72678972444388</v>
          </cell>
          <cell r="BE39">
            <v>188.40675049428305</v>
          </cell>
          <cell r="BF39">
            <v>183.83770869884879</v>
          </cell>
          <cell r="BG39">
            <v>184.88558363843222</v>
          </cell>
          <cell r="BH39">
            <v>184.91574711904121</v>
          </cell>
          <cell r="BI39">
            <v>186.10880090119434</v>
          </cell>
          <cell r="BJ39">
            <v>187.86986760854157</v>
          </cell>
          <cell r="BK39">
            <v>210.96570200435082</v>
          </cell>
          <cell r="BL39">
            <v>216.02887885245525</v>
          </cell>
          <cell r="BM39">
            <v>225.10209176425838</v>
          </cell>
        </row>
        <row r="40">
          <cell r="B40" t="str">
            <v/>
          </cell>
          <cell r="C40">
            <v>2.4197031349772198</v>
          </cell>
          <cell r="D40">
            <v>6.4674357001251259</v>
          </cell>
          <cell r="E40">
            <v>7.9346282252779634</v>
          </cell>
          <cell r="F40">
            <v>12.373561573841187</v>
          </cell>
          <cell r="G40">
            <v>21.719032365221359</v>
          </cell>
          <cell r="H40">
            <v>30.597389012710167</v>
          </cell>
          <cell r="I40">
            <v>27.25429635430973</v>
          </cell>
          <cell r="J40">
            <v>26.35966041003271</v>
          </cell>
          <cell r="K40">
            <v>46.914820238674025</v>
          </cell>
          <cell r="L40">
            <v>120.63027087996772</v>
          </cell>
          <cell r="M40">
            <v>106.76338096105712</v>
          </cell>
          <cell r="N40">
            <v>111.02824105995838</v>
          </cell>
          <cell r="O40">
            <v>100</v>
          </cell>
          <cell r="P40">
            <v>115.48878607793883</v>
          </cell>
          <cell r="Q40">
            <v>116.44888635289107</v>
          </cell>
          <cell r="R40">
            <v>113.53863783771273</v>
          </cell>
          <cell r="S40">
            <v>111.67954682435784</v>
          </cell>
          <cell r="T40">
            <v>116.81960601741923</v>
          </cell>
          <cell r="U40">
            <v>112.88306017116683</v>
          </cell>
          <cell r="V40">
            <v>112.38601582527649</v>
          </cell>
          <cell r="W40">
            <v>113.56482567672091</v>
          </cell>
          <cell r="X40">
            <v>119.38033241356527</v>
          </cell>
          <cell r="Y40">
            <v>148.70732424134749</v>
          </cell>
          <cell r="Z40">
            <v>147.71158531516622</v>
          </cell>
          <cell r="AA40">
            <v>153.84260293821683</v>
          </cell>
          <cell r="AB40">
            <v>158.30403842342511</v>
          </cell>
          <cell r="AC40">
            <v>161.60251737208563</v>
          </cell>
          <cell r="AD40">
            <v>165.56948893105954</v>
          </cell>
          <cell r="AE40">
            <v>165.66892065101192</v>
          </cell>
          <cell r="AF40">
            <v>162.01564979218693</v>
          </cell>
          <cell r="AG40">
            <v>162.88139894430248</v>
          </cell>
          <cell r="AH40">
            <v>160.27529656119364</v>
          </cell>
          <cell r="AI40">
            <v>160.41790950981482</v>
          </cell>
          <cell r="AJ40">
            <v>161.61319644144834</v>
          </cell>
          <cell r="AK40">
            <v>161.88558218114375</v>
          </cell>
          <cell r="AL40">
            <v>163.32636386255592</v>
          </cell>
          <cell r="AM40">
            <v>164.68197268261514</v>
          </cell>
          <cell r="AN40">
            <v>163.21554366901648</v>
          </cell>
          <cell r="AO40">
            <v>166.46353298802993</v>
          </cell>
          <cell r="AP40">
            <v>168.46109538388629</v>
          </cell>
          <cell r="AQ40">
            <v>168.96647867003793</v>
          </cell>
          <cell r="AR40">
            <v>171.55139624386007</v>
          </cell>
          <cell r="AS40">
            <v>167.69884718527814</v>
          </cell>
          <cell r="AT40">
            <v>165.97064983557777</v>
          </cell>
          <cell r="AU40">
            <v>165.16033878126646</v>
          </cell>
          <cell r="AV40">
            <v>167.0545745339395</v>
          </cell>
          <cell r="AW40">
            <v>169.00567832314073</v>
          </cell>
          <cell r="AX40">
            <v>175.12117956863042</v>
          </cell>
          <cell r="AY40">
            <v>176.48848290580949</v>
          </cell>
          <cell r="AZ40">
            <v>177.4</v>
          </cell>
          <cell r="BA40">
            <v>180.1</v>
          </cell>
          <cell r="BB40">
            <v>182.9</v>
          </cell>
          <cell r="BC40">
            <v>184.92571212114169</v>
          </cell>
          <cell r="BD40">
            <v>176.04410765140327</v>
          </cell>
          <cell r="BE40">
            <v>169.82166092098618</v>
          </cell>
          <cell r="BF40">
            <v>162.67893448011509</v>
          </cell>
          <cell r="BG40">
            <v>164.38706329215628</v>
          </cell>
          <cell r="BH40">
            <v>165.02114208502644</v>
          </cell>
          <cell r="BI40">
            <v>164.60759946251849</v>
          </cell>
          <cell r="BJ40">
            <v>167.5696690905541</v>
          </cell>
          <cell r="BK40">
            <v>192.89446784579823</v>
          </cell>
          <cell r="BL40">
            <v>197.90972400978899</v>
          </cell>
          <cell r="BM40">
            <v>209.78430745037633</v>
          </cell>
        </row>
        <row r="41">
          <cell r="B41" t="str">
            <v/>
          </cell>
          <cell r="C41">
            <v>0.45651814779829258</v>
          </cell>
          <cell r="D41">
            <v>1.2423142461437633</v>
          </cell>
          <cell r="E41">
            <v>2.2052667914586408</v>
          </cell>
          <cell r="F41">
            <v>2.8766372239482889</v>
          </cell>
          <cell r="G41">
            <v>6.1802408412480236</v>
          </cell>
          <cell r="H41">
            <v>9.1943169163124097</v>
          </cell>
          <cell r="I41">
            <v>10.615968920163441</v>
          </cell>
          <cell r="J41">
            <v>14.704907318286129</v>
          </cell>
          <cell r="K41">
            <v>21.617293057103414</v>
          </cell>
          <cell r="L41">
            <v>107.17354719091068</v>
          </cell>
          <cell r="M41">
            <v>109.430679980861</v>
          </cell>
          <cell r="N41">
            <v>101.72424753619408</v>
          </cell>
          <cell r="O41">
            <v>100</v>
          </cell>
          <cell r="P41">
            <v>104.61636079160124</v>
          </cell>
          <cell r="Q41">
            <v>105.23462768166891</v>
          </cell>
          <cell r="R41">
            <v>100.11232959050163</v>
          </cell>
          <cell r="S41">
            <v>101.2465578156785</v>
          </cell>
          <cell r="T41">
            <v>108.25791616596393</v>
          </cell>
          <cell r="U41">
            <v>115.11468832643719</v>
          </cell>
          <cell r="V41">
            <v>121.38828901995946</v>
          </cell>
          <cell r="W41">
            <v>134.61133324343837</v>
          </cell>
          <cell r="X41">
            <v>135.20706567864863</v>
          </cell>
          <cell r="Y41">
            <v>161.53463294679594</v>
          </cell>
          <cell r="Z41">
            <v>165.91803900273595</v>
          </cell>
          <cell r="AA41">
            <v>167.65080039324587</v>
          </cell>
          <cell r="AB41">
            <v>169.55064532915097</v>
          </cell>
          <cell r="AC41">
            <v>179.88983073318749</v>
          </cell>
          <cell r="AD41">
            <v>189.37029460573606</v>
          </cell>
          <cell r="AE41">
            <v>203.00190625614772</v>
          </cell>
          <cell r="AF41">
            <v>223.20321480733085</v>
          </cell>
          <cell r="AG41">
            <v>222.93968191028873</v>
          </cell>
          <cell r="AH41">
            <v>223.31151063771509</v>
          </cell>
          <cell r="AI41">
            <v>224.9514297398992</v>
          </cell>
          <cell r="AJ41">
            <v>224.85361145641946</v>
          </cell>
          <cell r="AK41">
            <v>227.6583021454631</v>
          </cell>
          <cell r="AL41">
            <v>230.28779575755803</v>
          </cell>
          <cell r="AM41">
            <v>235.96272176050377</v>
          </cell>
          <cell r="AN41">
            <v>248.35348236986445</v>
          </cell>
          <cell r="AO41">
            <v>253.07632313336237</v>
          </cell>
          <cell r="AP41">
            <v>252.75975416378915</v>
          </cell>
          <cell r="AQ41">
            <v>251.28517340716581</v>
          </cell>
          <cell r="AR41">
            <v>249.24864705177598</v>
          </cell>
          <cell r="AS41">
            <v>250.80662668596284</v>
          </cell>
          <cell r="AT41">
            <v>251.86963005283584</v>
          </cell>
          <cell r="AU41">
            <v>256.35779026619252</v>
          </cell>
          <cell r="AV41">
            <v>255.7471790961153</v>
          </cell>
          <cell r="AW41">
            <v>254.08062523407548</v>
          </cell>
          <cell r="AX41">
            <v>252.19186673767862</v>
          </cell>
          <cell r="AY41">
            <v>251.78442673760122</v>
          </cell>
          <cell r="AZ41">
            <v>248.91444970408068</v>
          </cell>
          <cell r="BA41">
            <v>252.49128232033061</v>
          </cell>
          <cell r="BB41">
            <v>240.57479300999782</v>
          </cell>
          <cell r="BC41">
            <v>242.83210946267792</v>
          </cell>
          <cell r="BD41">
            <v>253.08307195636658</v>
          </cell>
          <cell r="BE41">
            <v>258.59218411510869</v>
          </cell>
          <cell r="BF41">
            <v>268.05729249980647</v>
          </cell>
          <cell r="BG41">
            <v>265.18870059049311</v>
          </cell>
          <cell r="BH41">
            <v>261.88461012727436</v>
          </cell>
          <cell r="BI41">
            <v>271.59020831581284</v>
          </cell>
          <cell r="BJ41">
            <v>266.24218542036857</v>
          </cell>
          <cell r="BK41">
            <v>273.32292761371582</v>
          </cell>
          <cell r="BL41">
            <v>278.01481023685164</v>
          </cell>
          <cell r="BM41">
            <v>272.59204786050032</v>
          </cell>
        </row>
        <row r="44">
          <cell r="B44">
            <v>1994</v>
          </cell>
          <cell r="C44">
            <v>1995</v>
          </cell>
          <cell r="O44">
            <v>1996</v>
          </cell>
          <cell r="AA44">
            <v>1997</v>
          </cell>
        </row>
        <row r="45">
          <cell r="B45" t="str">
            <v>D</v>
          </cell>
          <cell r="C45" t="str">
            <v>J</v>
          </cell>
          <cell r="D45" t="str">
            <v>F</v>
          </cell>
          <cell r="E45" t="str">
            <v>M</v>
          </cell>
          <cell r="F45" t="str">
            <v>A</v>
          </cell>
          <cell r="G45" t="str">
            <v>M</v>
          </cell>
          <cell r="H45" t="str">
            <v>J</v>
          </cell>
          <cell r="I45" t="str">
            <v>J</v>
          </cell>
          <cell r="J45" t="str">
            <v>A</v>
          </cell>
          <cell r="K45" t="str">
            <v>S</v>
          </cell>
          <cell r="L45" t="str">
            <v>O</v>
          </cell>
          <cell r="M45" t="str">
            <v>N</v>
          </cell>
          <cell r="N45" t="str">
            <v>D</v>
          </cell>
          <cell r="O45" t="str">
            <v>J</v>
          </cell>
          <cell r="P45" t="str">
            <v>F</v>
          </cell>
          <cell r="Q45" t="str">
            <v>M</v>
          </cell>
          <cell r="R45" t="str">
            <v>A</v>
          </cell>
          <cell r="S45" t="str">
            <v>M</v>
          </cell>
          <cell r="T45" t="str">
            <v>J</v>
          </cell>
          <cell r="U45" t="str">
            <v>J</v>
          </cell>
          <cell r="V45" t="str">
            <v>A</v>
          </cell>
          <cell r="W45" t="str">
            <v>S</v>
          </cell>
          <cell r="X45" t="str">
            <v>O</v>
          </cell>
          <cell r="Y45" t="str">
            <v>N</v>
          </cell>
          <cell r="Z45" t="str">
            <v>D</v>
          </cell>
          <cell r="AA45" t="str">
            <v>J</v>
          </cell>
          <cell r="AB45" t="str">
            <v>F</v>
          </cell>
          <cell r="AC45" t="str">
            <v>M</v>
          </cell>
          <cell r="AD45" t="str">
            <v>A</v>
          </cell>
          <cell r="AE45" t="str">
            <v>M</v>
          </cell>
          <cell r="AF45" t="str">
            <v>J</v>
          </cell>
          <cell r="AG45" t="str">
            <v>J</v>
          </cell>
          <cell r="AH45" t="str">
            <v>A</v>
          </cell>
          <cell r="AI45" t="str">
            <v>S</v>
          </cell>
          <cell r="AJ45" t="str">
            <v>O</v>
          </cell>
          <cell r="AK45" t="str">
            <v>N</v>
          </cell>
          <cell r="AL45" t="str">
            <v>D</v>
          </cell>
        </row>
        <row r="46">
          <cell r="B46">
            <v>100</v>
          </cell>
          <cell r="C46">
            <v>109.6992745355703</v>
          </cell>
          <cell r="D46">
            <v>110.06936772481566</v>
          </cell>
          <cell r="E46">
            <v>106.79278912041674</v>
          </cell>
          <cell r="F46">
            <v>105.18510302847682</v>
          </cell>
          <cell r="G46">
            <v>111.26677428112679</v>
          </cell>
          <cell r="H46">
            <v>109.80564435831009</v>
          </cell>
          <cell r="I46">
            <v>110.52153539617491</v>
          </cell>
          <cell r="J46">
            <v>114.72400120933365</v>
          </cell>
          <cell r="K46">
            <v>120.43765659052008</v>
          </cell>
          <cell r="L46">
            <v>152.4712281062894</v>
          </cell>
          <cell r="M46">
            <v>151.7760374478874</v>
          </cell>
          <cell r="N46">
            <v>158.47968410104357</v>
          </cell>
          <cell r="O46">
            <v>163.08457567206321</v>
          </cell>
          <cell r="P46">
            <v>160.63932297334046</v>
          </cell>
          <cell r="Q46">
            <v>166.01051639384951</v>
          </cell>
          <cell r="R46">
            <v>166.15883360642459</v>
          </cell>
          <cell r="S46">
            <v>163.02184806235414</v>
          </cell>
          <cell r="T46">
            <v>161.30877030537388</v>
          </cell>
          <cell r="U46">
            <v>158.37313097735759</v>
          </cell>
          <cell r="V46">
            <v>158.50917288770731</v>
          </cell>
          <cell r="W46">
            <v>159.47393578034018</v>
          </cell>
          <cell r="X46">
            <v>160.40563853769049</v>
          </cell>
          <cell r="Y46">
            <v>162.08047188704717</v>
          </cell>
          <cell r="Z46">
            <v>165.04444081859845</v>
          </cell>
        </row>
        <row r="47">
          <cell r="B47">
            <v>100</v>
          </cell>
          <cell r="C47">
            <v>128.14787229360056</v>
          </cell>
          <cell r="D47">
            <v>131.2699480051871</v>
          </cell>
          <cell r="E47">
            <v>128.0198184756442</v>
          </cell>
          <cell r="F47">
            <v>129.57586328862135</v>
          </cell>
          <cell r="G47">
            <v>134.05813745472619</v>
          </cell>
          <cell r="H47">
            <v>138.35690913077349</v>
          </cell>
          <cell r="I47">
            <v>144.85885602381478</v>
          </cell>
          <cell r="J47">
            <v>146.79965030213157</v>
          </cell>
          <cell r="K47">
            <v>150.05934886849141</v>
          </cell>
          <cell r="L47">
            <v>161.99794155861659</v>
          </cell>
          <cell r="M47">
            <v>162.6159388213309</v>
          </cell>
          <cell r="N47">
            <v>164.09767091128833</v>
          </cell>
          <cell r="O47">
            <v>164.68164682712006</v>
          </cell>
          <cell r="P47">
            <v>202.5070535109991</v>
          </cell>
          <cell r="Q47">
            <v>210.89276128549037</v>
          </cell>
          <cell r="R47">
            <v>221.08688799868759</v>
          </cell>
          <cell r="S47">
            <v>242.60326735745855</v>
          </cell>
          <cell r="T47">
            <v>256.29115982560029</v>
          </cell>
          <cell r="U47">
            <v>256.52727347011381</v>
          </cell>
          <cell r="V47">
            <v>257.6870503623548</v>
          </cell>
          <cell r="W47">
            <v>257.78155291359036</v>
          </cell>
          <cell r="X47">
            <v>257.85664295738854</v>
          </cell>
          <cell r="Y47">
            <v>258.9039539729784</v>
          </cell>
          <cell r="Z47">
            <v>261.23747930779786</v>
          </cell>
        </row>
        <row r="48">
          <cell r="B48">
            <v>100</v>
          </cell>
          <cell r="C48">
            <v>116.81742913627771</v>
          </cell>
          <cell r="D48">
            <v>119.26110844333637</v>
          </cell>
          <cell r="E48">
            <v>119.87683768732028</v>
          </cell>
          <cell r="F48">
            <v>123.18841695058398</v>
          </cell>
          <cell r="G48">
            <v>120.48353007521789</v>
          </cell>
          <cell r="H48">
            <v>126.00163674582785</v>
          </cell>
          <cell r="I48">
            <v>131.06844336224111</v>
          </cell>
          <cell r="J48">
            <v>127.95897001035587</v>
          </cell>
          <cell r="K48">
            <v>124.59504204626224</v>
          </cell>
          <cell r="L48">
            <v>106.24820405177428</v>
          </cell>
          <cell r="M48">
            <v>107.14203740967041</v>
          </cell>
          <cell r="N48">
            <v>103.54492554809917</v>
          </cell>
          <cell r="O48">
            <v>100.97929013119445</v>
          </cell>
          <cell r="P48">
            <v>126.06318911379313</v>
          </cell>
          <cell r="Q48">
            <v>127.03578415789067</v>
          </cell>
          <cell r="R48">
            <v>133.05755896335273</v>
          </cell>
          <cell r="S48">
            <v>148.81641340776932</v>
          </cell>
          <cell r="T48">
            <v>158.88234678152656</v>
          </cell>
          <cell r="U48">
            <v>161.97651197966732</v>
          </cell>
          <cell r="V48">
            <v>162.56917228689855</v>
          </cell>
          <cell r="W48">
            <v>161.64494320166486</v>
          </cell>
          <cell r="X48">
            <v>160.75285464282479</v>
          </cell>
          <cell r="Y48">
            <v>159.73790732384273</v>
          </cell>
          <cell r="Z48">
            <v>158.28311333123051</v>
          </cell>
        </row>
        <row r="51">
          <cell r="B51">
            <v>1994</v>
          </cell>
          <cell r="N51">
            <v>1995</v>
          </cell>
          <cell r="Z51">
            <v>1996</v>
          </cell>
          <cell r="AL51">
            <v>1997</v>
          </cell>
          <cell r="AX51">
            <v>1998</v>
          </cell>
          <cell r="BJ51">
            <v>1999</v>
          </cell>
        </row>
        <row r="52">
          <cell r="B52" t="str">
            <v>Jan</v>
          </cell>
          <cell r="C52" t="str">
            <v>Feb</v>
          </cell>
          <cell r="D52" t="str">
            <v>Mar</v>
          </cell>
          <cell r="E52" t="str">
            <v>Apr</v>
          </cell>
          <cell r="F52" t="str">
            <v>May</v>
          </cell>
          <cell r="G52" t="str">
            <v>Jun</v>
          </cell>
          <cell r="H52" t="str">
            <v>Jul</v>
          </cell>
          <cell r="I52" t="str">
            <v>Aug</v>
          </cell>
          <cell r="J52" t="str">
            <v>Sep</v>
          </cell>
          <cell r="K52" t="str">
            <v>Oct</v>
          </cell>
          <cell r="L52" t="str">
            <v>Nov</v>
          </cell>
          <cell r="M52" t="str">
            <v>Dec</v>
          </cell>
          <cell r="N52" t="str">
            <v>Jan</v>
          </cell>
          <cell r="O52" t="str">
            <v>Feb</v>
          </cell>
          <cell r="P52" t="str">
            <v>Mar</v>
          </cell>
          <cell r="Q52" t="str">
            <v>Apr</v>
          </cell>
          <cell r="R52" t="str">
            <v>May</v>
          </cell>
          <cell r="S52" t="str">
            <v>Jun</v>
          </cell>
          <cell r="T52" t="str">
            <v>Jul</v>
          </cell>
          <cell r="U52" t="str">
            <v>Aug</v>
          </cell>
          <cell r="V52" t="str">
            <v>Sep</v>
          </cell>
          <cell r="W52" t="str">
            <v>Oct</v>
          </cell>
          <cell r="X52" t="str">
            <v>Nov</v>
          </cell>
          <cell r="Y52" t="str">
            <v>Dec</v>
          </cell>
          <cell r="Z52" t="str">
            <v>Jan</v>
          </cell>
          <cell r="AA52" t="str">
            <v>Feb</v>
          </cell>
          <cell r="AB52" t="str">
            <v>Mar</v>
          </cell>
          <cell r="AC52" t="str">
            <v>Apr</v>
          </cell>
          <cell r="AD52" t="str">
            <v>May</v>
          </cell>
          <cell r="AE52" t="str">
            <v>Jun</v>
          </cell>
          <cell r="AF52" t="str">
            <v>Jul</v>
          </cell>
          <cell r="AG52" t="str">
            <v>Aug</v>
          </cell>
          <cell r="AH52" t="str">
            <v>Sep</v>
          </cell>
          <cell r="AI52" t="str">
            <v>Oct</v>
          </cell>
          <cell r="AJ52" t="str">
            <v>Nov</v>
          </cell>
          <cell r="AK52" t="str">
            <v>Dec</v>
          </cell>
          <cell r="AL52" t="str">
            <v>Jan</v>
          </cell>
          <cell r="AM52" t="str">
            <v>Feb</v>
          </cell>
          <cell r="AN52" t="str">
            <v>Mar</v>
          </cell>
          <cell r="AO52" t="str">
            <v>Apr</v>
          </cell>
          <cell r="AP52" t="str">
            <v>May</v>
          </cell>
          <cell r="AQ52" t="str">
            <v>Jun</v>
          </cell>
          <cell r="AR52" t="str">
            <v>Jul</v>
          </cell>
          <cell r="AS52" t="str">
            <v>Aug</v>
          </cell>
          <cell r="AT52" t="str">
            <v>Sep</v>
          </cell>
          <cell r="AU52" t="str">
            <v>Oct</v>
          </cell>
          <cell r="AV52" t="str">
            <v>Nov</v>
          </cell>
          <cell r="AW52" t="str">
            <v>Dec</v>
          </cell>
          <cell r="AX52" t="str">
            <v>Jan</v>
          </cell>
          <cell r="AY52" t="str">
            <v>Feb</v>
          </cell>
          <cell r="AZ52" t="str">
            <v>Mar</v>
          </cell>
          <cell r="BA52" t="str">
            <v>Apr</v>
          </cell>
          <cell r="BB52" t="str">
            <v>May</v>
          </cell>
          <cell r="BC52" t="str">
            <v>Jun</v>
          </cell>
          <cell r="BD52" t="str">
            <v>Jul</v>
          </cell>
          <cell r="BE52" t="str">
            <v>Aug</v>
          </cell>
          <cell r="BF52" t="str">
            <v>Sep</v>
          </cell>
          <cell r="BG52" t="str">
            <v>Oct</v>
          </cell>
          <cell r="BH52" t="str">
            <v>Nov</v>
          </cell>
          <cell r="BI52" t="str">
            <v>Dec</v>
          </cell>
          <cell r="BJ52" t="str">
            <v>Jan</v>
          </cell>
          <cell r="BK52" t="str">
            <v>Feb</v>
          </cell>
          <cell r="BL52" t="str">
            <v>Mar</v>
          </cell>
          <cell r="BM52" t="str">
            <v>Apr</v>
          </cell>
          <cell r="BN52" t="str">
            <v>May</v>
          </cell>
          <cell r="BO52" t="str">
            <v>Jun</v>
          </cell>
          <cell r="BP52" t="str">
            <v>Jul</v>
          </cell>
          <cell r="BQ52" t="str">
            <v>Aug</v>
          </cell>
          <cell r="BR52" t="str">
            <v>Sep</v>
          </cell>
          <cell r="BS52" t="str">
            <v>Oct</v>
          </cell>
          <cell r="BT52" t="str">
            <v>Nov</v>
          </cell>
          <cell r="BU52" t="str">
            <v>Dec</v>
          </cell>
          <cell r="BV52" t="str">
            <v>Jan</v>
          </cell>
          <cell r="BW52" t="str">
            <v>Feb</v>
          </cell>
          <cell r="BX52" t="str">
            <v>Mar</v>
          </cell>
          <cell r="BY52" t="str">
            <v>Apr</v>
          </cell>
        </row>
        <row r="53">
          <cell r="B53">
            <v>0.18767500000000001</v>
          </cell>
          <cell r="C53">
            <v>0.19700000000000001</v>
          </cell>
          <cell r="D53">
            <v>0.38400000000000001</v>
          </cell>
          <cell r="E53">
            <v>1.0258</v>
          </cell>
          <cell r="F53">
            <v>0.80500000000000005</v>
          </cell>
          <cell r="G53">
            <v>0.81399999999999995</v>
          </cell>
          <cell r="H53">
            <v>0.91500000000000004</v>
          </cell>
          <cell r="I53">
            <v>1.95</v>
          </cell>
          <cell r="J53">
            <v>2.2999999999999998</v>
          </cell>
          <cell r="K53">
            <v>2.0299999999999998</v>
          </cell>
          <cell r="L53">
            <v>1.6</v>
          </cell>
          <cell r="M53">
            <v>1.28</v>
          </cell>
          <cell r="N53">
            <v>1.3</v>
          </cell>
          <cell r="O53">
            <v>1.3</v>
          </cell>
          <cell r="P53">
            <v>1.3</v>
          </cell>
          <cell r="Q53">
            <v>1.3</v>
          </cell>
          <cell r="R53">
            <v>1.3</v>
          </cell>
          <cell r="S53">
            <v>1.3</v>
          </cell>
          <cell r="T53">
            <v>1.3</v>
          </cell>
          <cell r="U53">
            <v>1.3</v>
          </cell>
          <cell r="V53">
            <v>1.3</v>
          </cell>
          <cell r="W53">
            <v>1.25</v>
          </cell>
          <cell r="X53">
            <v>1.25</v>
          </cell>
          <cell r="Y53">
            <v>1.23</v>
          </cell>
          <cell r="Z53">
            <v>1.2490000000000001</v>
          </cell>
          <cell r="AA53">
            <v>1.26</v>
          </cell>
          <cell r="AB53">
            <v>1.262</v>
          </cell>
          <cell r="AC53">
            <v>1.258</v>
          </cell>
          <cell r="AD53">
            <v>1.26</v>
          </cell>
          <cell r="AE53">
            <v>1.2549999999999999</v>
          </cell>
          <cell r="AF53">
            <v>1.2588999999999999</v>
          </cell>
          <cell r="AG53">
            <v>1.2669999999999999</v>
          </cell>
          <cell r="AH53">
            <v>1.27</v>
          </cell>
          <cell r="AI53">
            <v>1.27</v>
          </cell>
          <cell r="AJ53">
            <v>1.28</v>
          </cell>
          <cell r="AK53">
            <v>1.274</v>
          </cell>
          <cell r="AL53">
            <v>1.2869999999999999</v>
          </cell>
          <cell r="AM53">
            <v>1.29</v>
          </cell>
          <cell r="AN53">
            <v>1.294</v>
          </cell>
          <cell r="AO53">
            <v>1.298</v>
          </cell>
          <cell r="AP53">
            <v>1.3</v>
          </cell>
          <cell r="AQ53">
            <v>1.3</v>
          </cell>
          <cell r="AR53">
            <v>1.29</v>
          </cell>
          <cell r="AS53">
            <v>1.292</v>
          </cell>
          <cell r="AT53">
            <v>1.298</v>
          </cell>
          <cell r="AU53">
            <v>1.3</v>
          </cell>
          <cell r="AV53">
            <v>1.3120000000000001</v>
          </cell>
          <cell r="AW53">
            <v>1.304</v>
          </cell>
          <cell r="AX53">
            <v>1.3240000000000001</v>
          </cell>
          <cell r="AY53">
            <v>1.3325</v>
          </cell>
          <cell r="AZ53">
            <v>1.335</v>
          </cell>
          <cell r="BA53">
            <v>1.335</v>
          </cell>
          <cell r="BB53">
            <v>1.347</v>
          </cell>
          <cell r="BC53">
            <v>1.3478000000000001</v>
          </cell>
          <cell r="BD53">
            <v>1.3485</v>
          </cell>
          <cell r="BE53">
            <v>1.35</v>
          </cell>
          <cell r="BF53">
            <v>1.367</v>
          </cell>
          <cell r="BG53">
            <v>1.4079999999999999</v>
          </cell>
          <cell r="BH53">
            <v>1.56</v>
          </cell>
          <cell r="BI53">
            <v>1.79</v>
          </cell>
          <cell r="BJ53">
            <v>2.12</v>
          </cell>
          <cell r="BK53">
            <v>2.35</v>
          </cell>
        </row>
        <row r="54">
          <cell r="B54">
            <v>0.19500000000000001</v>
          </cell>
          <cell r="C54">
            <v>0.26</v>
          </cell>
          <cell r="D54">
            <v>0.38</v>
          </cell>
          <cell r="E54">
            <v>1.04</v>
          </cell>
          <cell r="F54">
            <v>1.7</v>
          </cell>
          <cell r="G54">
            <v>2</v>
          </cell>
          <cell r="H54">
            <v>2</v>
          </cell>
          <cell r="I54">
            <v>4.5</v>
          </cell>
          <cell r="J54">
            <v>5.3</v>
          </cell>
          <cell r="K54">
            <v>2.2000000000000002</v>
          </cell>
          <cell r="L54">
            <v>2</v>
          </cell>
          <cell r="M54">
            <v>1.55</v>
          </cell>
          <cell r="N54" t="e">
            <v>#N/A</v>
          </cell>
          <cell r="O54" t="e">
            <v>#N/A</v>
          </cell>
          <cell r="P54" t="e">
            <v>#N/A</v>
          </cell>
          <cell r="Q54" t="e">
            <v>#N/A</v>
          </cell>
          <cell r="R54" t="e">
            <v>#N/A</v>
          </cell>
          <cell r="S54" t="e">
            <v>#N/A</v>
          </cell>
          <cell r="T54" t="e">
            <v>#N/A</v>
          </cell>
          <cell r="U54" t="e">
            <v>#N/A</v>
          </cell>
          <cell r="V54" t="e">
            <v>#N/A</v>
          </cell>
          <cell r="W54" t="e">
            <v>#N/A</v>
          </cell>
          <cell r="X54" t="e">
            <v>#N/A</v>
          </cell>
          <cell r="Y54" t="e">
            <v>#N/A</v>
          </cell>
          <cell r="Z54" t="e">
            <v>#N/A</v>
          </cell>
          <cell r="AA54" t="e">
            <v>#N/A</v>
          </cell>
          <cell r="AB54" t="e">
            <v>#N/A</v>
          </cell>
          <cell r="AC54" t="e">
            <v>#N/A</v>
          </cell>
          <cell r="AD54" t="e">
            <v>#N/A</v>
          </cell>
          <cell r="AE54" t="e">
            <v>#N/A</v>
          </cell>
          <cell r="AF54" t="e">
            <v>#N/A</v>
          </cell>
          <cell r="AG54" t="e">
            <v>#N/A</v>
          </cell>
          <cell r="AH54" t="e">
            <v>#N/A</v>
          </cell>
          <cell r="AI54" t="e">
            <v>#N/A</v>
          </cell>
          <cell r="AJ54" t="e">
            <v>#N/A</v>
          </cell>
          <cell r="AK54" t="e">
            <v>#N/A</v>
          </cell>
          <cell r="AL54" t="e">
            <v>#N/A</v>
          </cell>
          <cell r="AM54" t="e">
            <v>#N/A</v>
          </cell>
          <cell r="AN54" t="e">
            <v>#N/A</v>
          </cell>
          <cell r="AO54" t="e">
            <v>#N/A</v>
          </cell>
          <cell r="AP54" t="e">
            <v>#N/A</v>
          </cell>
          <cell r="AQ54" t="e">
            <v>#N/A</v>
          </cell>
          <cell r="AR54" t="e">
            <v>#N/A</v>
          </cell>
          <cell r="AS54" t="e">
            <v>#N/A</v>
          </cell>
          <cell r="AT54" t="e">
            <v>#N/A</v>
          </cell>
          <cell r="AU54" t="e">
            <v>#N/A</v>
          </cell>
          <cell r="AV54" t="e">
            <v>#N/A</v>
          </cell>
          <cell r="AW54" t="e">
            <v>#N/A</v>
          </cell>
        </row>
        <row r="55">
          <cell r="B55">
            <v>0.19</v>
          </cell>
          <cell r="C55">
            <v>0.22</v>
          </cell>
          <cell r="D55">
            <v>0.44</v>
          </cell>
          <cell r="E55">
            <v>0.89</v>
          </cell>
          <cell r="F55">
            <v>0.85</v>
          </cell>
          <cell r="G55">
            <v>0.95</v>
          </cell>
          <cell r="H55">
            <v>1.1000000000000001</v>
          </cell>
          <cell r="I55">
            <v>2.7</v>
          </cell>
          <cell r="J55">
            <v>3.2749999999999999</v>
          </cell>
          <cell r="K55">
            <v>2.2999999999999998</v>
          </cell>
          <cell r="L55">
            <v>1.81</v>
          </cell>
          <cell r="M55">
            <v>1.46</v>
          </cell>
          <cell r="N55">
            <v>1.5</v>
          </cell>
          <cell r="O55">
            <v>1.415</v>
          </cell>
          <cell r="P55">
            <v>1.37</v>
          </cell>
          <cell r="Q55">
            <v>1.3774999999999999</v>
          </cell>
          <cell r="R55">
            <v>1.355</v>
          </cell>
          <cell r="S55">
            <v>1.325</v>
          </cell>
          <cell r="T55">
            <v>1.32</v>
          </cell>
          <cell r="U55">
            <v>1.3320000000000001</v>
          </cell>
          <cell r="V55">
            <v>1.3225</v>
          </cell>
          <cell r="W55">
            <v>1.2450000000000001</v>
          </cell>
          <cell r="X55">
            <v>1.2575000000000001</v>
          </cell>
          <cell r="Y55">
            <v>1.2375</v>
          </cell>
          <cell r="Z55">
            <v>1.2645</v>
          </cell>
          <cell r="AA55">
            <v>1.2685</v>
          </cell>
          <cell r="AB55">
            <v>1.264</v>
          </cell>
          <cell r="AC55">
            <v>1.2565</v>
          </cell>
          <cell r="AD55">
            <v>1.2615000000000001</v>
          </cell>
          <cell r="AE55">
            <v>1.2475000000000001</v>
          </cell>
          <cell r="AF55">
            <v>1.26</v>
          </cell>
          <cell r="AG55">
            <v>1.266</v>
          </cell>
          <cell r="AH55">
            <v>1.2769999999999999</v>
          </cell>
          <cell r="AI55">
            <v>1.286</v>
          </cell>
          <cell r="AJ55">
            <v>1.2889999999999999</v>
          </cell>
          <cell r="AK55">
            <v>1.278</v>
          </cell>
          <cell r="AL55">
            <v>1.292</v>
          </cell>
          <cell r="AM55">
            <v>1.2929999999999999</v>
          </cell>
          <cell r="AN55">
            <v>1.2915000000000001</v>
          </cell>
          <cell r="AO55">
            <v>1.296</v>
          </cell>
          <cell r="AP55">
            <v>1.296</v>
          </cell>
          <cell r="AQ55">
            <v>1.2875000000000001</v>
          </cell>
          <cell r="AR55">
            <v>1.2889999999999999</v>
          </cell>
          <cell r="AS55">
            <v>1.2849999999999999</v>
          </cell>
          <cell r="AT55">
            <v>1.2985</v>
          </cell>
          <cell r="AU55">
            <v>1.3009999999999999</v>
          </cell>
          <cell r="AV55">
            <v>1.3140000000000001</v>
          </cell>
          <cell r="AW55">
            <v>1.3120000000000001</v>
          </cell>
          <cell r="AX55">
            <v>1.327</v>
          </cell>
          <cell r="AY55">
            <v>1.3325</v>
          </cell>
          <cell r="AZ55">
            <v>1.3355000000000001</v>
          </cell>
          <cell r="BA55">
            <v>1.335</v>
          </cell>
          <cell r="BB55">
            <v>1.3515000000000001</v>
          </cell>
          <cell r="BC55">
            <v>1.3465</v>
          </cell>
          <cell r="BD55">
            <v>1.3435000000000001</v>
          </cell>
          <cell r="BE55">
            <v>1.3555000000000001</v>
          </cell>
          <cell r="BF55">
            <v>1.365</v>
          </cell>
          <cell r="BG55">
            <v>1.425</v>
          </cell>
          <cell r="BH55">
            <v>1.59</v>
          </cell>
          <cell r="BI55">
            <v>1.8149999999999999</v>
          </cell>
          <cell r="BJ55">
            <v>2.14</v>
          </cell>
          <cell r="BK55">
            <v>2.39</v>
          </cell>
        </row>
        <row r="56">
          <cell r="B56" t="e">
            <v>#N/A</v>
          </cell>
          <cell r="C56" t="e">
            <v>#N/A</v>
          </cell>
          <cell r="D56" t="e">
            <v>#N/A</v>
          </cell>
          <cell r="E56" t="e">
            <v>#N/A</v>
          </cell>
          <cell r="F56" t="e">
            <v>#N/A</v>
          </cell>
          <cell r="G56" t="e">
            <v>#N/A</v>
          </cell>
          <cell r="H56" t="e">
            <v>#N/A</v>
          </cell>
          <cell r="I56" t="e">
            <v>#N/A</v>
          </cell>
          <cell r="J56" t="e">
            <v>#N/A</v>
          </cell>
          <cell r="K56" t="e">
            <v>#N/A</v>
          </cell>
          <cell r="L56">
            <v>1.26325</v>
          </cell>
          <cell r="M56">
            <v>1.05613</v>
          </cell>
          <cell r="N56">
            <v>2.64168</v>
          </cell>
          <cell r="O56">
            <v>5.024</v>
          </cell>
          <cell r="P56">
            <v>3.3128099999999998</v>
          </cell>
          <cell r="Q56">
            <v>4.6657299999999999</v>
          </cell>
          <cell r="R56">
            <v>6.6664700000000003</v>
          </cell>
          <cell r="S56">
            <v>7.3644600000000002</v>
          </cell>
          <cell r="T56">
            <v>7.7437550000000002</v>
          </cell>
          <cell r="U56">
            <v>9.1</v>
          </cell>
          <cell r="V56">
            <v>6.9</v>
          </cell>
          <cell r="W56">
            <v>7.8</v>
          </cell>
          <cell r="X56">
            <v>3.6</v>
          </cell>
          <cell r="Y56">
            <v>5</v>
          </cell>
          <cell r="Z56">
            <v>8.1999999999999993</v>
          </cell>
          <cell r="AA56">
            <v>12.4</v>
          </cell>
          <cell r="AB56">
            <v>8.5</v>
          </cell>
          <cell r="AC56">
            <v>5</v>
          </cell>
          <cell r="AD56">
            <v>5.4</v>
          </cell>
          <cell r="AE56">
            <v>4.0999999999999996</v>
          </cell>
          <cell r="AF56">
            <v>6.8</v>
          </cell>
          <cell r="AG56">
            <v>2.2999999999999998</v>
          </cell>
          <cell r="AH56">
            <v>8.5</v>
          </cell>
          <cell r="AI56">
            <v>20.62</v>
          </cell>
          <cell r="AJ56">
            <v>15.8</v>
          </cell>
          <cell r="AK56">
            <v>4.79</v>
          </cell>
          <cell r="AL56">
            <v>15.15</v>
          </cell>
          <cell r="AM56">
            <v>8.73</v>
          </cell>
          <cell r="AN56">
            <v>8.1199999999999992</v>
          </cell>
          <cell r="AO56">
            <v>7.64</v>
          </cell>
          <cell r="AP56">
            <v>10.52</v>
          </cell>
          <cell r="AQ56">
            <v>14.91</v>
          </cell>
          <cell r="AR56">
            <v>15.31</v>
          </cell>
          <cell r="AS56">
            <v>10.73</v>
          </cell>
          <cell r="AT56">
            <v>9.6199999999999992</v>
          </cell>
          <cell r="AU56">
            <v>5.5949999999999998</v>
          </cell>
          <cell r="AV56">
            <v>7.3920000000000003</v>
          </cell>
          <cell r="AW56">
            <v>6.484</v>
          </cell>
          <cell r="AX56">
            <v>13.87</v>
          </cell>
          <cell r="AY56">
            <v>8.92</v>
          </cell>
          <cell r="AZ56">
            <v>5.6452999999999998</v>
          </cell>
          <cell r="BA56">
            <v>1.627</v>
          </cell>
          <cell r="BB56">
            <v>9.0078700000000005</v>
          </cell>
          <cell r="BC56">
            <v>9.3943999999999992</v>
          </cell>
          <cell r="BD56">
            <v>7.7428999999999997</v>
          </cell>
          <cell r="BE56">
            <v>7.3544</v>
          </cell>
          <cell r="BF56">
            <v>17.295999999999999</v>
          </cell>
          <cell r="BG56">
            <v>10.6609</v>
          </cell>
          <cell r="BH56">
            <v>18.445799999999998</v>
          </cell>
          <cell r="BI56">
            <v>16.652550000000002</v>
          </cell>
          <cell r="BJ56">
            <v>2.6242000000000001</v>
          </cell>
          <cell r="BK56">
            <v>3.4460000000000002</v>
          </cell>
        </row>
        <row r="62">
          <cell r="B62">
            <v>1991</v>
          </cell>
          <cell r="N62">
            <v>1992</v>
          </cell>
          <cell r="Z62">
            <v>1993</v>
          </cell>
          <cell r="AL62">
            <v>1994</v>
          </cell>
          <cell r="AX62">
            <v>1995</v>
          </cell>
          <cell r="BJ62">
            <v>1996</v>
          </cell>
          <cell r="BV62">
            <v>1997</v>
          </cell>
        </row>
        <row r="63">
          <cell r="B63" t="str">
            <v>J</v>
          </cell>
          <cell r="C63" t="str">
            <v>F</v>
          </cell>
          <cell r="D63" t="str">
            <v>M</v>
          </cell>
          <cell r="E63" t="str">
            <v>A</v>
          </cell>
          <cell r="F63" t="str">
            <v>M</v>
          </cell>
          <cell r="G63" t="str">
            <v>J</v>
          </cell>
          <cell r="H63" t="str">
            <v>J</v>
          </cell>
          <cell r="I63" t="str">
            <v>A</v>
          </cell>
          <cell r="J63" t="str">
            <v>S</v>
          </cell>
          <cell r="K63" t="str">
            <v>O</v>
          </cell>
          <cell r="L63" t="str">
            <v>N</v>
          </cell>
          <cell r="M63" t="str">
            <v>D</v>
          </cell>
          <cell r="N63" t="str">
            <v>J</v>
          </cell>
          <cell r="O63" t="str">
            <v>F</v>
          </cell>
          <cell r="P63" t="str">
            <v>M</v>
          </cell>
          <cell r="Q63" t="str">
            <v>A</v>
          </cell>
          <cell r="R63" t="str">
            <v>M</v>
          </cell>
          <cell r="S63" t="str">
            <v>J</v>
          </cell>
          <cell r="T63" t="str">
            <v>J</v>
          </cell>
          <cell r="U63" t="str">
            <v>A</v>
          </cell>
          <cell r="V63" t="str">
            <v>S</v>
          </cell>
          <cell r="W63" t="str">
            <v>O</v>
          </cell>
          <cell r="X63" t="str">
            <v>N</v>
          </cell>
          <cell r="Y63" t="str">
            <v>D</v>
          </cell>
          <cell r="Z63" t="str">
            <v>J</v>
          </cell>
          <cell r="AA63" t="str">
            <v>F</v>
          </cell>
          <cell r="AB63" t="str">
            <v>M</v>
          </cell>
          <cell r="AC63" t="str">
            <v>A</v>
          </cell>
          <cell r="AD63" t="str">
            <v>M</v>
          </cell>
          <cell r="AE63" t="str">
            <v>J</v>
          </cell>
          <cell r="AF63" t="str">
            <v>J</v>
          </cell>
          <cell r="AG63" t="str">
            <v>A</v>
          </cell>
          <cell r="AH63" t="str">
            <v>S</v>
          </cell>
          <cell r="AI63" t="str">
            <v>O</v>
          </cell>
          <cell r="AJ63" t="str">
            <v>N</v>
          </cell>
          <cell r="AK63" t="str">
            <v>D</v>
          </cell>
          <cell r="AL63" t="str">
            <v>J</v>
          </cell>
          <cell r="AM63" t="str">
            <v>F</v>
          </cell>
          <cell r="AN63" t="str">
            <v>M</v>
          </cell>
          <cell r="AO63" t="str">
            <v>A</v>
          </cell>
          <cell r="AP63" t="str">
            <v>M</v>
          </cell>
          <cell r="AQ63" t="str">
            <v>J</v>
          </cell>
          <cell r="AR63" t="str">
            <v>J</v>
          </cell>
          <cell r="AS63" t="str">
            <v>A</v>
          </cell>
          <cell r="AT63" t="str">
            <v>S</v>
          </cell>
          <cell r="AU63" t="str">
            <v>O</v>
          </cell>
          <cell r="AV63" t="str">
            <v>N</v>
          </cell>
          <cell r="AW63" t="str">
            <v>D</v>
          </cell>
          <cell r="AX63" t="str">
            <v>J</v>
          </cell>
          <cell r="AY63" t="str">
            <v>F</v>
          </cell>
          <cell r="AZ63" t="str">
            <v>M</v>
          </cell>
          <cell r="BA63" t="str">
            <v>A</v>
          </cell>
          <cell r="BB63" t="str">
            <v>M</v>
          </cell>
          <cell r="BC63" t="str">
            <v>J</v>
          </cell>
          <cell r="BD63" t="str">
            <v>J</v>
          </cell>
          <cell r="BE63" t="str">
            <v>A</v>
          </cell>
          <cell r="BF63" t="str">
            <v>S</v>
          </cell>
          <cell r="BG63" t="str">
            <v>O</v>
          </cell>
          <cell r="BH63" t="str">
            <v>N</v>
          </cell>
          <cell r="BI63" t="str">
            <v>D</v>
          </cell>
          <cell r="BJ63" t="str">
            <v>J</v>
          </cell>
          <cell r="BK63" t="str">
            <v>F</v>
          </cell>
          <cell r="BL63" t="str">
            <v>M</v>
          </cell>
          <cell r="BM63" t="str">
            <v>A</v>
          </cell>
          <cell r="BN63" t="str">
            <v>M</v>
          </cell>
          <cell r="BO63" t="str">
            <v>J</v>
          </cell>
          <cell r="BP63" t="str">
            <v>J</v>
          </cell>
          <cell r="BQ63" t="str">
            <v>A</v>
          </cell>
          <cell r="BR63" t="str">
            <v>S</v>
          </cell>
          <cell r="BS63" t="str">
            <v>O</v>
          </cell>
          <cell r="BT63" t="str">
            <v>N</v>
          </cell>
          <cell r="BU63" t="str">
            <v>D</v>
          </cell>
          <cell r="BV63" t="str">
            <v>J</v>
          </cell>
          <cell r="BW63" t="str">
            <v>F</v>
          </cell>
          <cell r="BX63" t="str">
            <v>M</v>
          </cell>
          <cell r="BY63" t="str">
            <v>A</v>
          </cell>
          <cell r="BZ63" t="str">
            <v>M</v>
          </cell>
          <cell r="CA63" t="str">
            <v>J</v>
          </cell>
          <cell r="CB63" t="str">
            <v>J</v>
          </cell>
          <cell r="CC63" t="str">
            <v>A</v>
          </cell>
          <cell r="CD63" t="str">
            <v>S</v>
          </cell>
          <cell r="CE63" t="str">
            <v>O</v>
          </cell>
          <cell r="CF63" t="str">
            <v>N</v>
          </cell>
          <cell r="CG63" t="str">
            <v>D</v>
          </cell>
        </row>
        <row r="64">
          <cell r="B64">
            <v>100</v>
          </cell>
          <cell r="C64">
            <v>96.9</v>
          </cell>
          <cell r="D64">
            <v>169.3</v>
          </cell>
          <cell r="E64">
            <v>118.9</v>
          </cell>
          <cell r="F64">
            <v>119.1</v>
          </cell>
          <cell r="G64">
            <v>118.2</v>
          </cell>
          <cell r="H64">
            <v>116.5</v>
          </cell>
          <cell r="I64">
            <v>116.3</v>
          </cell>
          <cell r="J64">
            <v>107.5</v>
          </cell>
          <cell r="K64">
            <v>101.9</v>
          </cell>
          <cell r="L64">
            <v>97.3</v>
          </cell>
          <cell r="M64">
            <v>70.3</v>
          </cell>
          <cell r="N64">
            <v>133.4</v>
          </cell>
          <cell r="O64">
            <v>131</v>
          </cell>
          <cell r="P64">
            <v>44</v>
          </cell>
          <cell r="Q64">
            <v>29.6</v>
          </cell>
          <cell r="R64">
            <v>62.2</v>
          </cell>
          <cell r="S64">
            <v>51.8</v>
          </cell>
          <cell r="T64">
            <v>44.3</v>
          </cell>
          <cell r="U64">
            <v>54.4</v>
          </cell>
          <cell r="V64">
            <v>47.5</v>
          </cell>
          <cell r="W64">
            <v>55.6</v>
          </cell>
          <cell r="X64">
            <v>97.7</v>
          </cell>
          <cell r="Y64">
            <v>72</v>
          </cell>
          <cell r="Z64">
            <v>56.8</v>
          </cell>
          <cell r="AA64">
            <v>41.5</v>
          </cell>
          <cell r="AB64">
            <v>49.3</v>
          </cell>
          <cell r="AC64">
            <v>39.6</v>
          </cell>
          <cell r="AD64">
            <v>30</v>
          </cell>
          <cell r="AE64">
            <v>45.7</v>
          </cell>
          <cell r="AF64">
            <v>32.700000000000003</v>
          </cell>
          <cell r="AG64">
            <v>25.5</v>
          </cell>
          <cell r="AH64">
            <v>33.9</v>
          </cell>
          <cell r="AI64">
            <v>20.399999999999999</v>
          </cell>
          <cell r="AJ64">
            <v>21.4</v>
          </cell>
          <cell r="AK64">
            <v>33.9</v>
          </cell>
          <cell r="AL64">
            <v>10.4</v>
          </cell>
          <cell r="AM64">
            <v>7.7</v>
          </cell>
          <cell r="AN64">
            <v>33.9</v>
          </cell>
          <cell r="AO64">
            <v>2.8</v>
          </cell>
          <cell r="AP64">
            <v>1.9</v>
          </cell>
          <cell r="AQ64">
            <v>2.1</v>
          </cell>
          <cell r="AR64">
            <v>1.9</v>
          </cell>
          <cell r="AS64">
            <v>1.1000000000000001</v>
          </cell>
          <cell r="AT64">
            <v>7.3</v>
          </cell>
          <cell r="AU64">
            <v>7.9</v>
          </cell>
          <cell r="AV64">
            <v>7.8</v>
          </cell>
          <cell r="AW64">
            <v>7.3</v>
          </cell>
          <cell r="AX64">
            <v>11.3</v>
          </cell>
          <cell r="AY64">
            <v>11.2</v>
          </cell>
          <cell r="AZ64">
            <v>11.5</v>
          </cell>
          <cell r="BA64">
            <v>11.6</v>
          </cell>
          <cell r="BB64">
            <v>11.1</v>
          </cell>
          <cell r="BC64">
            <v>11.2</v>
          </cell>
          <cell r="BD64">
            <v>25.9</v>
          </cell>
          <cell r="BE64">
            <v>25.1</v>
          </cell>
          <cell r="BF64">
            <v>24.1</v>
          </cell>
          <cell r="BG64">
            <v>19.5</v>
          </cell>
          <cell r="BH64">
            <v>33.5</v>
          </cell>
          <cell r="BI64">
            <v>32.4</v>
          </cell>
          <cell r="BJ64">
            <v>31.58844915271138</v>
          </cell>
          <cell r="BK64">
            <v>35.779796774915802</v>
          </cell>
          <cell r="BL64">
            <v>34.703973593516785</v>
          </cell>
          <cell r="BM64">
            <v>34.123867840232826</v>
          </cell>
          <cell r="BN64">
            <v>33.954097353465507</v>
          </cell>
          <cell r="BO64">
            <v>43.438077637695741</v>
          </cell>
          <cell r="BP64">
            <v>43.96566562519812</v>
          </cell>
          <cell r="BQ64">
            <v>43.860400663605475</v>
          </cell>
          <cell r="BR64">
            <v>43.611813327637933</v>
          </cell>
          <cell r="BS64">
            <v>43.433735014080206</v>
          </cell>
          <cell r="BT64">
            <v>43.024997537474199</v>
          </cell>
          <cell r="BU64">
            <v>42.514819701061455</v>
          </cell>
          <cell r="BV64">
            <v>56.404404246847719</v>
          </cell>
          <cell r="BW64">
            <v>55.314704566880174</v>
          </cell>
          <cell r="BX64">
            <v>54.821312752111183</v>
          </cell>
          <cell r="BY64">
            <v>54.766546205905271</v>
          </cell>
          <cell r="BZ64">
            <v>54.236004106026151</v>
          </cell>
          <cell r="CA64">
            <v>55.115518982809263</v>
          </cell>
          <cell r="CB64">
            <v>55.504755422999366</v>
          </cell>
          <cell r="CC64">
            <v>69.400000000000006</v>
          </cell>
          <cell r="CD64">
            <v>68.8</v>
          </cell>
          <cell r="CE64">
            <v>68.3</v>
          </cell>
          <cell r="CF64">
            <v>66.5</v>
          </cell>
          <cell r="CG64">
            <v>66.099999999999994</v>
          </cell>
        </row>
        <row r="65">
          <cell r="B65">
            <v>100</v>
          </cell>
          <cell r="C65">
            <v>96.9</v>
          </cell>
          <cell r="D65">
            <v>169.3</v>
          </cell>
          <cell r="E65">
            <v>118.9</v>
          </cell>
          <cell r="F65">
            <v>119.1</v>
          </cell>
          <cell r="G65">
            <v>118.2</v>
          </cell>
          <cell r="H65">
            <v>116.5</v>
          </cell>
          <cell r="I65">
            <v>116.3</v>
          </cell>
          <cell r="J65">
            <v>107.5</v>
          </cell>
          <cell r="K65">
            <v>101.9</v>
          </cell>
          <cell r="L65">
            <v>97.3</v>
          </cell>
          <cell r="M65">
            <v>70.3</v>
          </cell>
          <cell r="N65">
            <v>133.4</v>
          </cell>
          <cell r="O65">
            <v>131</v>
          </cell>
          <cell r="P65">
            <v>44</v>
          </cell>
          <cell r="Q65">
            <v>29.6</v>
          </cell>
          <cell r="R65">
            <v>52.2</v>
          </cell>
          <cell r="S65">
            <v>43.5</v>
          </cell>
          <cell r="T65">
            <v>37.200000000000003</v>
          </cell>
          <cell r="U65">
            <v>46.4</v>
          </cell>
          <cell r="V65">
            <v>40.5</v>
          </cell>
          <cell r="W65">
            <v>47.1</v>
          </cell>
          <cell r="X65">
            <v>86.2</v>
          </cell>
          <cell r="Y65">
            <v>63.5</v>
          </cell>
          <cell r="Z65">
            <v>56.8</v>
          </cell>
          <cell r="AA65">
            <v>41.5</v>
          </cell>
          <cell r="AB65">
            <v>49.3</v>
          </cell>
          <cell r="AC65">
            <v>39.6</v>
          </cell>
          <cell r="AD65">
            <v>30</v>
          </cell>
          <cell r="AE65">
            <v>45.7</v>
          </cell>
          <cell r="AF65">
            <v>32.700000000000003</v>
          </cell>
          <cell r="AG65">
            <v>25.5</v>
          </cell>
          <cell r="AH65">
            <v>33.9</v>
          </cell>
          <cell r="AI65">
            <v>20.399999999999999</v>
          </cell>
          <cell r="AJ65">
            <v>21.4</v>
          </cell>
          <cell r="AK65">
            <v>33.9</v>
          </cell>
          <cell r="AL65">
            <v>12</v>
          </cell>
          <cell r="AM65">
            <v>8.9</v>
          </cell>
          <cell r="AN65">
            <v>33.9</v>
          </cell>
          <cell r="AO65">
            <v>4.5999999999999996</v>
          </cell>
          <cell r="AP65">
            <v>3.9</v>
          </cell>
          <cell r="AQ65">
            <v>4.0999999999999996</v>
          </cell>
          <cell r="AR65">
            <v>3.8</v>
          </cell>
          <cell r="AS65">
            <v>2.2000000000000002</v>
          </cell>
          <cell r="AT65">
            <v>18.100000000000001</v>
          </cell>
          <cell r="AU65">
            <v>19.8</v>
          </cell>
          <cell r="AV65">
            <v>19.5</v>
          </cell>
          <cell r="AW65">
            <v>18.100000000000001</v>
          </cell>
          <cell r="AX65">
            <v>22.5</v>
          </cell>
          <cell r="AY65">
            <v>22.4</v>
          </cell>
          <cell r="AZ65">
            <v>23.1</v>
          </cell>
          <cell r="BA65">
            <v>23.3</v>
          </cell>
          <cell r="BB65">
            <v>22.2</v>
          </cell>
          <cell r="BC65">
            <v>22.4</v>
          </cell>
          <cell r="BD65">
            <v>27.4</v>
          </cell>
          <cell r="BE65">
            <v>26.5</v>
          </cell>
          <cell r="BF65">
            <v>25.5</v>
          </cell>
          <cell r="BG65">
            <v>20.7</v>
          </cell>
          <cell r="BH65">
            <v>33.5</v>
          </cell>
          <cell r="BI65">
            <v>32.4</v>
          </cell>
          <cell r="BJ65">
            <v>31.58844915271138</v>
          </cell>
          <cell r="BK65">
            <v>35.779796774915802</v>
          </cell>
          <cell r="BL65">
            <v>34.703973593516785</v>
          </cell>
          <cell r="BM65">
            <v>34.123867840232826</v>
          </cell>
          <cell r="BN65">
            <v>33.9540973534655</v>
          </cell>
          <cell r="BO65">
            <v>41.024851102268208</v>
          </cell>
          <cell r="BP65">
            <v>41.523128646020453</v>
          </cell>
          <cell r="BQ65">
            <v>41.423711737849608</v>
          </cell>
          <cell r="BR65">
            <v>41.188934809435828</v>
          </cell>
          <cell r="BS65">
            <v>41.020749735520198</v>
          </cell>
          <cell r="BT65">
            <v>40.634719896503405</v>
          </cell>
          <cell r="BU65">
            <v>40.152885273224712</v>
          </cell>
          <cell r="BV65">
            <v>46.063596801592297</v>
          </cell>
          <cell r="BW65">
            <v>45.173675396285468</v>
          </cell>
          <cell r="BX65">
            <v>44.770738747557466</v>
          </cell>
          <cell r="BY65">
            <v>44.726012734822639</v>
          </cell>
          <cell r="BZ65">
            <v>44.292736686588022</v>
          </cell>
          <cell r="CA65">
            <v>45.011007169294231</v>
          </cell>
          <cell r="CB65">
            <v>45.328883595449483</v>
          </cell>
          <cell r="CC65">
            <v>45.3</v>
          </cell>
          <cell r="CD65">
            <v>54.1</v>
          </cell>
          <cell r="CE65">
            <v>53.7</v>
          </cell>
          <cell r="CF65">
            <v>52.3</v>
          </cell>
          <cell r="CG65">
            <v>52</v>
          </cell>
        </row>
        <row r="68">
          <cell r="F68">
            <v>1995</v>
          </cell>
          <cell r="R68">
            <v>1996</v>
          </cell>
          <cell r="AD68">
            <v>1997</v>
          </cell>
          <cell r="AP68">
            <v>1998</v>
          </cell>
        </row>
        <row r="69">
          <cell r="B69" t="str">
            <v>S</v>
          </cell>
          <cell r="C69" t="str">
            <v>O</v>
          </cell>
          <cell r="D69" t="str">
            <v>N</v>
          </cell>
          <cell r="E69" t="str">
            <v>D</v>
          </cell>
          <cell r="F69" t="str">
            <v>Jan</v>
          </cell>
          <cell r="G69" t="str">
            <v>Feb</v>
          </cell>
          <cell r="H69" t="str">
            <v>Mar</v>
          </cell>
          <cell r="I69" t="str">
            <v>Apr</v>
          </cell>
          <cell r="J69" t="str">
            <v>May</v>
          </cell>
          <cell r="K69" t="str">
            <v>Jun</v>
          </cell>
          <cell r="L69" t="str">
            <v>Jul</v>
          </cell>
          <cell r="M69" t="str">
            <v>Aug</v>
          </cell>
          <cell r="N69" t="str">
            <v>Sep</v>
          </cell>
          <cell r="O69" t="str">
            <v>Oct</v>
          </cell>
          <cell r="P69" t="str">
            <v>Nov</v>
          </cell>
          <cell r="Q69" t="str">
            <v>Dec</v>
          </cell>
          <cell r="R69" t="str">
            <v>Jan</v>
          </cell>
          <cell r="S69" t="str">
            <v>Feb</v>
          </cell>
          <cell r="T69" t="str">
            <v>Mar</v>
          </cell>
          <cell r="U69" t="str">
            <v>Apr</v>
          </cell>
          <cell r="V69" t="str">
            <v>May</v>
          </cell>
          <cell r="W69" t="str">
            <v>Jun</v>
          </cell>
          <cell r="X69" t="str">
            <v>Jul</v>
          </cell>
          <cell r="Y69" t="str">
            <v>Aug</v>
          </cell>
          <cell r="Z69" t="str">
            <v>Sep</v>
          </cell>
          <cell r="AA69" t="str">
            <v>Oct</v>
          </cell>
          <cell r="AB69" t="str">
            <v>Nov</v>
          </cell>
          <cell r="AC69" t="str">
            <v>Dec</v>
          </cell>
          <cell r="AD69" t="str">
            <v>Jan</v>
          </cell>
          <cell r="AE69" t="str">
            <v>Feb</v>
          </cell>
          <cell r="AF69" t="str">
            <v>Mar</v>
          </cell>
          <cell r="AG69" t="str">
            <v>Apr</v>
          </cell>
          <cell r="AH69" t="str">
            <v>May</v>
          </cell>
          <cell r="AI69" t="str">
            <v>Jun</v>
          </cell>
          <cell r="AJ69" t="str">
            <v>Jul</v>
          </cell>
          <cell r="AK69" t="str">
            <v>Aug</v>
          </cell>
          <cell r="AL69" t="str">
            <v>Sep</v>
          </cell>
          <cell r="AM69" t="str">
            <v>Oct</v>
          </cell>
          <cell r="AN69" t="str">
            <v>Nov</v>
          </cell>
          <cell r="AO69" t="str">
            <v>Dec</v>
          </cell>
          <cell r="AP69" t="str">
            <v>Jan</v>
          </cell>
          <cell r="AQ69" t="str">
            <v>Feb</v>
          </cell>
          <cell r="AR69" t="str">
            <v>Mar</v>
          </cell>
          <cell r="AS69" t="str">
            <v>Apr</v>
          </cell>
          <cell r="AT69" t="str">
            <v>May</v>
          </cell>
          <cell r="AU69" t="str">
            <v>Jun</v>
          </cell>
          <cell r="AV69" t="str">
            <v>Jul</v>
          </cell>
          <cell r="AW69" t="str">
            <v>Aug</v>
          </cell>
          <cell r="AX69" t="str">
            <v>Sep</v>
          </cell>
          <cell r="AY69" t="str">
            <v>Oct</v>
          </cell>
          <cell r="AZ69" t="str">
            <v>Nov</v>
          </cell>
          <cell r="BA69" t="str">
            <v>Dec</v>
          </cell>
        </row>
        <row r="70">
          <cell r="B70">
            <v>100</v>
          </cell>
          <cell r="C70">
            <v>109.17030567685589</v>
          </cell>
          <cell r="D70">
            <v>107.55695140576935</v>
          </cell>
          <cell r="E70">
            <v>117.03694385829093</v>
          </cell>
          <cell r="F70">
            <v>155.35877503312958</v>
          </cell>
          <cell r="G70">
            <v>154.12576888207298</v>
          </cell>
          <cell r="H70">
            <v>158.8925452392505</v>
          </cell>
          <cell r="I70">
            <v>160.49752044368734</v>
          </cell>
          <cell r="J70">
            <v>152.70934390455506</v>
          </cell>
          <cell r="K70">
            <v>154.56411326371972</v>
          </cell>
          <cell r="L70">
            <v>357.50356623250002</v>
          </cell>
          <cell r="M70">
            <v>346.08283275169418</v>
          </cell>
          <cell r="N70">
            <v>332.45228890652658</v>
          </cell>
          <cell r="O70">
            <v>269.41028274434893</v>
          </cell>
          <cell r="P70">
            <v>461.38481417613644</v>
          </cell>
          <cell r="Q70">
            <v>446.21355336183404</v>
          </cell>
          <cell r="R70">
            <v>435.33029596276498</v>
          </cell>
          <cell r="S70">
            <v>493.09256824261399</v>
          </cell>
          <cell r="T70">
            <v>478.26631255345688</v>
          </cell>
          <cell r="U70">
            <v>470.27169375954463</v>
          </cell>
          <cell r="V70">
            <v>467.93203359158673</v>
          </cell>
          <cell r="W70">
            <v>598.63373167367183</v>
          </cell>
          <cell r="X70">
            <v>605.90458671424278</v>
          </cell>
          <cell r="Y70">
            <v>604.45389736057734</v>
          </cell>
          <cell r="Z70">
            <v>601.02803754656202</v>
          </cell>
          <cell r="AA70">
            <v>598.57388461962148</v>
          </cell>
          <cell r="AB70">
            <v>592.94094563607882</v>
          </cell>
          <cell r="AC70">
            <v>585.9100253320936</v>
          </cell>
          <cell r="AD70">
            <v>777.32673344224702</v>
          </cell>
          <cell r="AE70">
            <v>762.30924138692455</v>
          </cell>
          <cell r="AF70">
            <v>755.50965449645662</v>
          </cell>
          <cell r="AG70">
            <v>754.75489959685979</v>
          </cell>
          <cell r="AH70">
            <v>747.44333300982896</v>
          </cell>
          <cell r="AI70">
            <v>759.56420256447689</v>
          </cell>
          <cell r="AJ70">
            <v>764.92839166690101</v>
          </cell>
          <cell r="AK70">
            <v>955.91444228875457</v>
          </cell>
          <cell r="AL70">
            <v>948.01443116040184</v>
          </cell>
          <cell r="AM70">
            <v>940.90131246003193</v>
          </cell>
          <cell r="AN70">
            <v>916.78092748669735</v>
          </cell>
          <cell r="AO70">
            <v>911.60818115825839</v>
          </cell>
          <cell r="AP70">
            <v>1031.6468329090631</v>
          </cell>
          <cell r="AQ70">
            <v>1016.3411079152354</v>
          </cell>
          <cell r="AR70">
            <v>1015.2028286045322</v>
          </cell>
          <cell r="AS70">
            <v>1004.3242230064541</v>
          </cell>
          <cell r="AT70">
            <v>1032.8272970282526</v>
          </cell>
          <cell r="AU70">
            <v>1056.5093276849962</v>
          </cell>
          <cell r="AV70">
            <v>1191.0442083692265</v>
          </cell>
          <cell r="AW70">
            <v>1184.2937340849421</v>
          </cell>
          <cell r="AX70">
            <v>1184.1005519377211</v>
          </cell>
          <cell r="AY70">
            <v>1176.5098542646492</v>
          </cell>
          <cell r="AZ70">
            <v>1165.4814101528527</v>
          </cell>
          <cell r="BA70">
            <v>1037.828504143235</v>
          </cell>
        </row>
        <row r="71">
          <cell r="B71">
            <v>100</v>
          </cell>
          <cell r="C71">
            <v>109.17030567685589</v>
          </cell>
          <cell r="D71">
            <v>107.55695140576935</v>
          </cell>
          <cell r="E71">
            <v>117.03694385829093</v>
          </cell>
          <cell r="F71">
            <v>124.28702002650365</v>
          </cell>
          <cell r="G71">
            <v>123.30061510565838</v>
          </cell>
          <cell r="H71">
            <v>127.11403619140039</v>
          </cell>
          <cell r="I71">
            <v>128.39801635494987</v>
          </cell>
          <cell r="J71">
            <v>122.16747512364405</v>
          </cell>
          <cell r="K71">
            <v>123.65129061097575</v>
          </cell>
          <cell r="L71">
            <v>151.17293657831431</v>
          </cell>
          <cell r="M71">
            <v>146.34359784928785</v>
          </cell>
          <cell r="N71">
            <v>140.57982502333124</v>
          </cell>
          <cell r="O71">
            <v>113.92206241761041</v>
          </cell>
          <cell r="P71">
            <v>184.55392567045456</v>
          </cell>
          <cell r="Q71">
            <v>178.48542134473362</v>
          </cell>
          <cell r="R71">
            <v>174.13211838510597</v>
          </cell>
          <cell r="S71">
            <v>197.23702729704559</v>
          </cell>
          <cell r="T71">
            <v>191.30652502138273</v>
          </cell>
          <cell r="U71">
            <v>188.10867750381786</v>
          </cell>
          <cell r="V71">
            <v>187.17281343663467</v>
          </cell>
          <cell r="W71">
            <v>226.15052085449824</v>
          </cell>
          <cell r="X71">
            <v>228.89728831426947</v>
          </cell>
          <cell r="Y71">
            <v>228.34925011399588</v>
          </cell>
          <cell r="Z71">
            <v>227.05503640647896</v>
          </cell>
          <cell r="AA71">
            <v>226.12791196741253</v>
          </cell>
          <cell r="AB71">
            <v>223.999912795852</v>
          </cell>
          <cell r="AC71">
            <v>221.34378734767978</v>
          </cell>
          <cell r="AD71">
            <v>253.92673292446736</v>
          </cell>
          <cell r="AE71">
            <v>249.02101885306203</v>
          </cell>
          <cell r="AF71">
            <v>246.79982046884246</v>
          </cell>
          <cell r="AG71">
            <v>246.55326720164084</v>
          </cell>
          <cell r="AH71">
            <v>244.16482211654409</v>
          </cell>
          <cell r="AI71">
            <v>248.12430617106241</v>
          </cell>
          <cell r="AJ71">
            <v>249.87660794452097</v>
          </cell>
          <cell r="AK71">
            <v>300.79441117352809</v>
          </cell>
          <cell r="AL71">
            <v>298.30854100513972</v>
          </cell>
          <cell r="AM71">
            <v>296.07027965409009</v>
          </cell>
          <cell r="AN71">
            <v>288.48039851581404</v>
          </cell>
          <cell r="AO71">
            <v>286.85270767113195</v>
          </cell>
          <cell r="AP71">
            <v>315.56256065453698</v>
          </cell>
          <cell r="AQ71">
            <v>310.88080947995434</v>
          </cell>
          <cell r="AR71">
            <v>310.53262992609223</v>
          </cell>
          <cell r="AS71">
            <v>307.20505644903307</v>
          </cell>
          <cell r="AT71">
            <v>315.92364379687734</v>
          </cell>
          <cell r="AU71">
            <v>323.16755905658709</v>
          </cell>
          <cell r="AV71">
            <v>331.19945901176351</v>
          </cell>
          <cell r="AW71">
            <v>329.32232177763098</v>
          </cell>
          <cell r="AX71">
            <v>329.26860267786896</v>
          </cell>
          <cell r="AY71">
            <v>327.15782043722868</v>
          </cell>
          <cell r="AZ71">
            <v>349.02117095486494</v>
          </cell>
          <cell r="BA71">
            <v>310.79356273808105</v>
          </cell>
        </row>
        <row r="72">
          <cell r="B72">
            <v>100</v>
          </cell>
          <cell r="C72">
            <v>109</v>
          </cell>
          <cell r="D72">
            <v>108</v>
          </cell>
          <cell r="E72">
            <v>117</v>
          </cell>
          <cell r="F72">
            <v>224</v>
          </cell>
          <cell r="G72">
            <v>223</v>
          </cell>
          <cell r="H72">
            <v>230</v>
          </cell>
          <cell r="I72">
            <v>232</v>
          </cell>
          <cell r="J72">
            <v>221</v>
          </cell>
          <cell r="K72">
            <v>223</v>
          </cell>
          <cell r="L72">
            <v>275</v>
          </cell>
          <cell r="M72">
            <v>266</v>
          </cell>
          <cell r="N72">
            <v>256</v>
          </cell>
          <cell r="O72">
            <v>225</v>
          </cell>
          <cell r="P72">
            <v>335</v>
          </cell>
          <cell r="Q72">
            <v>324</v>
          </cell>
          <cell r="R72">
            <v>316.42063178775044</v>
          </cell>
          <cell r="S72">
            <v>336.5552449909905</v>
          </cell>
          <cell r="T72">
            <v>326.43573713966106</v>
          </cell>
          <cell r="U72">
            <v>320.97909256603839</v>
          </cell>
          <cell r="V72">
            <v>319.38218165774964</v>
          </cell>
          <cell r="W72">
            <v>426.249388571346</v>
          </cell>
          <cell r="X72">
            <v>431.42650665115985</v>
          </cell>
          <cell r="Y72">
            <v>430.39356210211486</v>
          </cell>
          <cell r="Z72">
            <v>550.94236775101524</v>
          </cell>
          <cell r="AA72">
            <v>548.69272756798637</v>
          </cell>
          <cell r="AB72">
            <v>543.52920016640553</v>
          </cell>
          <cell r="AC72">
            <v>537.08418988775247</v>
          </cell>
          <cell r="AD72">
            <v>613.6</v>
          </cell>
          <cell r="AE72">
            <v>601.70000000000005</v>
          </cell>
          <cell r="AF72">
            <v>596.4</v>
          </cell>
          <cell r="AG72">
            <v>595.79999999999995</v>
          </cell>
          <cell r="AH72">
            <v>590</v>
          </cell>
          <cell r="AI72">
            <v>599.6</v>
          </cell>
          <cell r="AJ72">
            <v>603.79764249632694</v>
          </cell>
          <cell r="AK72">
            <v>663.82947381163501</v>
          </cell>
          <cell r="AL72">
            <v>658.34335497250117</v>
          </cell>
          <cell r="AM72">
            <v>653.40368920835544</v>
          </cell>
          <cell r="AN72">
            <v>636.65342186576197</v>
          </cell>
          <cell r="AO72">
            <v>633.06123691545713</v>
          </cell>
          <cell r="AP72">
            <v>695.35019374998126</v>
          </cell>
          <cell r="AQ72">
            <v>685.03383499188658</v>
          </cell>
          <cell r="AR72">
            <v>684.26661241727049</v>
          </cell>
          <cell r="AS72">
            <v>676.93421893817379</v>
          </cell>
          <cell r="AT72">
            <v>696.14584971267038</v>
          </cell>
          <cell r="AU72">
            <v>712.10800272885785</v>
          </cell>
          <cell r="AV72">
            <v>802.78715024886594</v>
          </cell>
          <cell r="AW72">
            <v>798.23719821901739</v>
          </cell>
          <cell r="AX72">
            <v>798.10698966390521</v>
          </cell>
          <cell r="AY72">
            <v>792.99071059504558</v>
          </cell>
          <cell r="AZ72">
            <v>785.55732301969249</v>
          </cell>
          <cell r="BA72">
            <v>699.51676137105301</v>
          </cell>
        </row>
        <row r="74">
          <cell r="C74">
            <v>1991</v>
          </cell>
          <cell r="G74">
            <v>1992</v>
          </cell>
          <cell r="K74">
            <v>1993</v>
          </cell>
          <cell r="O74">
            <v>1994</v>
          </cell>
          <cell r="S74">
            <v>1995</v>
          </cell>
          <cell r="W74">
            <v>1996</v>
          </cell>
          <cell r="AA74">
            <v>1997</v>
          </cell>
          <cell r="AE74">
            <v>1998</v>
          </cell>
        </row>
        <row r="75">
          <cell r="B75" t="str">
            <v>J</v>
          </cell>
          <cell r="C75" t="str">
            <v>M</v>
          </cell>
          <cell r="D75" t="str">
            <v>J</v>
          </cell>
          <cell r="E75" t="str">
            <v>S</v>
          </cell>
          <cell r="F75" t="str">
            <v>D</v>
          </cell>
          <cell r="G75" t="str">
            <v>M</v>
          </cell>
          <cell r="H75" t="str">
            <v>J</v>
          </cell>
          <cell r="I75" t="str">
            <v>S</v>
          </cell>
          <cell r="J75" t="str">
            <v>D</v>
          </cell>
          <cell r="K75" t="str">
            <v>M</v>
          </cell>
          <cell r="L75" t="str">
            <v>J</v>
          </cell>
          <cell r="M75" t="str">
            <v>S</v>
          </cell>
          <cell r="N75" t="str">
            <v>D</v>
          </cell>
          <cell r="O75" t="str">
            <v>M</v>
          </cell>
          <cell r="P75" t="str">
            <v>J</v>
          </cell>
          <cell r="Q75" t="str">
            <v>S</v>
          </cell>
          <cell r="R75" t="str">
            <v>D</v>
          </cell>
          <cell r="S75" t="str">
            <v>M</v>
          </cell>
          <cell r="T75" t="str">
            <v>J</v>
          </cell>
          <cell r="U75" t="str">
            <v>S</v>
          </cell>
          <cell r="V75" t="str">
            <v>D</v>
          </cell>
          <cell r="W75" t="str">
            <v>M</v>
          </cell>
          <cell r="X75" t="str">
            <v>J</v>
          </cell>
          <cell r="Y75" t="str">
            <v>S</v>
          </cell>
          <cell r="Z75" t="str">
            <v>D</v>
          </cell>
          <cell r="AA75" t="str">
            <v>M</v>
          </cell>
          <cell r="AB75" t="str">
            <v>J</v>
          </cell>
          <cell r="AC75" t="str">
            <v>S</v>
          </cell>
          <cell r="AD75" t="str">
            <v>D</v>
          </cell>
          <cell r="AE75" t="str">
            <v>M</v>
          </cell>
          <cell r="AF75" t="str">
            <v>J</v>
          </cell>
          <cell r="AG75" t="str">
            <v>S</v>
          </cell>
          <cell r="AH75" t="str">
            <v>D</v>
          </cell>
          <cell r="AI75" t="str">
            <v>same source as above</v>
          </cell>
        </row>
        <row r="76">
          <cell r="B76">
            <v>100</v>
          </cell>
          <cell r="C76">
            <v>169.3</v>
          </cell>
          <cell r="D76">
            <v>118.2</v>
          </cell>
          <cell r="E76">
            <v>107.5</v>
          </cell>
          <cell r="F76">
            <v>70.3</v>
          </cell>
          <cell r="G76">
            <v>44</v>
          </cell>
          <cell r="H76">
            <v>51.8</v>
          </cell>
          <cell r="I76">
            <v>47.5</v>
          </cell>
          <cell r="J76">
            <v>72</v>
          </cell>
          <cell r="K76">
            <v>49.3</v>
          </cell>
          <cell r="L76">
            <v>45.7</v>
          </cell>
          <cell r="M76">
            <v>33.9</v>
          </cell>
          <cell r="N76">
            <v>12.8</v>
          </cell>
          <cell r="O76">
            <v>5.0999999999999996</v>
          </cell>
          <cell r="P76">
            <v>2.1</v>
          </cell>
          <cell r="Q76">
            <v>7.3</v>
          </cell>
          <cell r="R76">
            <v>8.5</v>
          </cell>
          <cell r="S76">
            <v>11.5</v>
          </cell>
          <cell r="T76">
            <v>11.2</v>
          </cell>
          <cell r="U76">
            <v>24.1</v>
          </cell>
          <cell r="V76">
            <v>32.4</v>
          </cell>
          <cell r="W76">
            <v>34.703973593516785</v>
          </cell>
          <cell r="X76">
            <v>43.438077637695741</v>
          </cell>
          <cell r="Y76">
            <v>43.611813327637933</v>
          </cell>
          <cell r="Z76">
            <v>42.514819701061455</v>
          </cell>
          <cell r="AA76">
            <v>54.821312752111183</v>
          </cell>
          <cell r="AB76">
            <v>55.115518982809263</v>
          </cell>
          <cell r="AC76">
            <v>68.8</v>
          </cell>
          <cell r="AD76">
            <v>66.099999999999994</v>
          </cell>
          <cell r="AE76">
            <v>73</v>
          </cell>
        </row>
        <row r="77">
          <cell r="B77">
            <v>100</v>
          </cell>
          <cell r="C77">
            <v>169.3</v>
          </cell>
          <cell r="D77">
            <v>118.2</v>
          </cell>
          <cell r="E77">
            <v>107.5</v>
          </cell>
          <cell r="F77">
            <v>70.3</v>
          </cell>
          <cell r="G77">
            <v>44</v>
          </cell>
          <cell r="H77">
            <v>43.5</v>
          </cell>
          <cell r="I77">
            <v>40.5</v>
          </cell>
          <cell r="J77">
            <v>63.5</v>
          </cell>
          <cell r="K77">
            <v>49.3</v>
          </cell>
          <cell r="L77">
            <v>45.7</v>
          </cell>
          <cell r="M77">
            <v>33.9</v>
          </cell>
          <cell r="N77">
            <v>12.8</v>
          </cell>
          <cell r="O77">
            <v>7.1</v>
          </cell>
          <cell r="P77">
            <v>4.0999999999999996</v>
          </cell>
          <cell r="Q77">
            <v>18.100000000000001</v>
          </cell>
          <cell r="R77">
            <v>21.2</v>
          </cell>
          <cell r="S77">
            <v>23.1</v>
          </cell>
          <cell r="T77">
            <v>22.4</v>
          </cell>
          <cell r="U77">
            <v>25.5</v>
          </cell>
          <cell r="V77">
            <v>32.4</v>
          </cell>
          <cell r="W77">
            <v>34.703973593516785</v>
          </cell>
          <cell r="X77">
            <v>41.024851102268208</v>
          </cell>
          <cell r="Y77">
            <v>41.188934809435828</v>
          </cell>
          <cell r="Z77">
            <v>40.152885273224712</v>
          </cell>
          <cell r="AA77">
            <v>44.770738747557466</v>
          </cell>
          <cell r="AB77">
            <v>45.011007169294231</v>
          </cell>
          <cell r="AC77">
            <v>54.1</v>
          </cell>
          <cell r="AD77">
            <v>52</v>
          </cell>
          <cell r="AE77">
            <v>52</v>
          </cell>
        </row>
        <row r="81">
          <cell r="A81" t="str">
            <v>FIGURE 4 - PUBLIC FINANCES</v>
          </cell>
        </row>
        <row r="83">
          <cell r="B83">
            <v>1992</v>
          </cell>
          <cell r="C83">
            <v>1993</v>
          </cell>
          <cell r="D83">
            <v>1994</v>
          </cell>
          <cell r="E83">
            <v>1995</v>
          </cell>
          <cell r="F83">
            <v>1996</v>
          </cell>
          <cell r="G83">
            <v>1997</v>
          </cell>
          <cell r="H83">
            <v>1998</v>
          </cell>
          <cell r="I83" t="str">
            <v>source:  q:\...fis\esaf98.xls</v>
          </cell>
        </row>
        <row r="84">
          <cell r="A84" t="str">
            <v>Overall cash deficit (incl. grants) - % GDP</v>
          </cell>
          <cell r="B84">
            <v>25.4</v>
          </cell>
          <cell r="C84">
            <v>26.2</v>
          </cell>
          <cell r="D84">
            <v>7.4</v>
          </cell>
          <cell r="E84">
            <v>4.5</v>
          </cell>
          <cell r="F84">
            <v>4.4000000000000004</v>
          </cell>
          <cell r="G84">
            <v>3.7658134745513383</v>
          </cell>
          <cell r="I84">
            <v>35898</v>
          </cell>
        </row>
        <row r="87">
          <cell r="B87">
            <v>1994</v>
          </cell>
          <cell r="C87">
            <v>1995</v>
          </cell>
          <cell r="D87">
            <v>1996</v>
          </cell>
          <cell r="E87">
            <v>1997</v>
          </cell>
          <cell r="F87">
            <v>1998</v>
          </cell>
          <cell r="G87" t="str">
            <v>source:  q:\...fis\esaf98.xls</v>
          </cell>
        </row>
        <row r="88">
          <cell r="A88" t="str">
            <v>Total revenue (excluding grants) -% CE</v>
          </cell>
          <cell r="B88">
            <v>18.260000000000002</v>
          </cell>
          <cell r="C88">
            <v>59.492481203007522</v>
          </cell>
          <cell r="D88">
            <v>63.315217391304344</v>
          </cell>
          <cell r="E88">
            <v>75.027624309392266</v>
          </cell>
          <cell r="G88">
            <v>35898</v>
          </cell>
        </row>
        <row r="90">
          <cell r="I90" t="str">
            <v>source:  q:\...fis\esaf98.xls</v>
          </cell>
        </row>
        <row r="91">
          <cell r="A91" t="str">
            <v>Revenues and Grants - % GDP</v>
          </cell>
          <cell r="I91">
            <v>35898</v>
          </cell>
        </row>
        <row r="92">
          <cell r="B92">
            <v>1992</v>
          </cell>
          <cell r="C92">
            <v>1993</v>
          </cell>
          <cell r="D92">
            <v>1994</v>
          </cell>
          <cell r="E92">
            <v>1995</v>
          </cell>
          <cell r="F92">
            <v>1996</v>
          </cell>
          <cell r="G92">
            <v>1997</v>
          </cell>
          <cell r="H92">
            <v>1998</v>
          </cell>
        </row>
        <row r="93">
          <cell r="A93" t="str">
            <v>Grants</v>
          </cell>
          <cell r="B93" t="e">
            <v>#N/A</v>
          </cell>
          <cell r="C93">
            <v>7.4</v>
          </cell>
          <cell r="D93">
            <v>3.5</v>
          </cell>
          <cell r="E93">
            <v>1.9</v>
          </cell>
          <cell r="F93">
            <v>1.2403913347309574</v>
          </cell>
          <cell r="G93">
            <v>0.38246543100912034</v>
          </cell>
          <cell r="I93" t="str">
            <v>sheet raw95_98</v>
          </cell>
        </row>
        <row r="94">
          <cell r="A94" t="str">
            <v>Other revenue</v>
          </cell>
          <cell r="B94">
            <v>2</v>
          </cell>
          <cell r="C94">
            <v>0.3</v>
          </cell>
          <cell r="D94">
            <v>1.2</v>
          </cell>
          <cell r="E94">
            <v>1.6</v>
          </cell>
          <cell r="F94">
            <v>2.8127183787561143</v>
          </cell>
          <cell r="G94">
            <v>2.8537805236834366</v>
          </cell>
          <cell r="I94" t="str">
            <v>sheet raw95_99</v>
          </cell>
        </row>
        <row r="95">
          <cell r="A95" t="str">
            <v>Tax revenue</v>
          </cell>
          <cell r="B95">
            <v>8.1999999999999993</v>
          </cell>
          <cell r="C95">
            <v>2</v>
          </cell>
          <cell r="D95">
            <v>3</v>
          </cell>
          <cell r="E95">
            <v>3.6</v>
          </cell>
          <cell r="F95">
            <v>5.3284416491963658</v>
          </cell>
          <cell r="G95">
            <v>7.1344513092085906</v>
          </cell>
          <cell r="I95" t="str">
            <v>sheet raw95_99</v>
          </cell>
        </row>
        <row r="96">
          <cell r="A96" t="str">
            <v>Excl. extrabudgetary  !  Verify if OK.</v>
          </cell>
          <cell r="I96" t="str">
            <v>excluding  extrabudgetary</v>
          </cell>
        </row>
        <row r="98">
          <cell r="B98">
            <v>1994</v>
          </cell>
          <cell r="C98">
            <v>1995</v>
          </cell>
          <cell r="D98">
            <v>1996</v>
          </cell>
          <cell r="E98">
            <v>1997</v>
          </cell>
          <cell r="H98" t="str">
            <v>source:  q:\...fis\esaf98.xls</v>
          </cell>
        </row>
        <row r="99">
          <cell r="A99" t="str">
            <v>Wages and salaries</v>
          </cell>
          <cell r="B99">
            <v>0.8</v>
          </cell>
          <cell r="C99">
            <v>1.6106218661115816</v>
          </cell>
          <cell r="D99">
            <v>1.8169112508735148</v>
          </cell>
          <cell r="E99">
            <v>2.2947925860547222</v>
          </cell>
          <cell r="H99">
            <v>35898</v>
          </cell>
        </row>
        <row r="100">
          <cell r="A100" t="str">
            <v>Transfers</v>
          </cell>
          <cell r="B100">
            <v>13.8</v>
          </cell>
          <cell r="C100">
            <v>1.0584086548733251</v>
          </cell>
          <cell r="D100">
            <v>1.0307477288609364</v>
          </cell>
          <cell r="E100">
            <v>1.5151515151515151</v>
          </cell>
          <cell r="F100" t="str">
            <v>includes subsidies</v>
          </cell>
          <cell r="H100" t="str">
            <v>sheet raw95_98</v>
          </cell>
        </row>
        <row r="101">
          <cell r="A101" t="str">
            <v>Interest payments</v>
          </cell>
          <cell r="B101">
            <v>2.5</v>
          </cell>
          <cell r="C101">
            <v>1.4779824183141572</v>
          </cell>
          <cell r="D101">
            <v>1.013277428371768</v>
          </cell>
          <cell r="E101">
            <v>1.3533392174168875</v>
          </cell>
        </row>
        <row r="102">
          <cell r="A102" t="str">
            <v>Capital expenditure and net lending</v>
          </cell>
          <cell r="B102">
            <v>1</v>
          </cell>
          <cell r="C102">
            <v>1.7892790815121937</v>
          </cell>
          <cell r="D102">
            <v>1.0499650593990217</v>
          </cell>
          <cell r="E102">
            <v>1.1768167107972933</v>
          </cell>
        </row>
        <row r="103">
          <cell r="A103" t="str">
            <v>Other expenditure</v>
          </cell>
          <cell r="B103">
            <v>4.5999999999999996</v>
          </cell>
          <cell r="C103">
            <v>4.493499660076008</v>
          </cell>
          <cell r="D103">
            <v>7.0911949685534585</v>
          </cell>
          <cell r="E103">
            <v>6.6195939982347731</v>
          </cell>
          <cell r="F103" t="str">
            <v>calculated as residual value, check with Niko if ok!!</v>
          </cell>
        </row>
        <row r="104">
          <cell r="A104" t="str">
            <v>Local government expenditures</v>
          </cell>
          <cell r="B104">
            <v>1.6</v>
          </cell>
          <cell r="C104">
            <v>1.8975561817549891</v>
          </cell>
          <cell r="D104">
            <v>1.9042627533193572</v>
          </cell>
          <cell r="E104">
            <v>1.5298617240364814</v>
          </cell>
        </row>
        <row r="105">
          <cell r="A105" t="str">
            <v>GDP</v>
          </cell>
          <cell r="B105">
            <v>1373.2012999999999</v>
          </cell>
          <cell r="C105">
            <v>3694.2252711151214</v>
          </cell>
          <cell r="D105">
            <v>5724</v>
          </cell>
          <cell r="E105">
            <v>6798</v>
          </cell>
        </row>
        <row r="106">
          <cell r="A106" t="str">
            <v>Total expenditure and net lending--validation</v>
          </cell>
          <cell r="C106">
            <v>12.327347862642256</v>
          </cell>
          <cell r="D106">
            <v>13.906359189378056</v>
          </cell>
          <cell r="E106">
            <v>14.489555751691674</v>
          </cell>
        </row>
        <row r="109">
          <cell r="A109" t="str">
            <v>FIGURE 5 - FUNDING OF EXPENDITURES AND NET LENDING</v>
          </cell>
        </row>
        <row r="110">
          <cell r="A110" t="str">
            <v>In percent</v>
          </cell>
          <cell r="G110" t="str">
            <v>source:  q:\...fis\esaf98.xls</v>
          </cell>
        </row>
        <row r="111">
          <cell r="B111">
            <v>1994</v>
          </cell>
          <cell r="C111">
            <v>1995</v>
          </cell>
          <cell r="D111">
            <v>1996</v>
          </cell>
          <cell r="E111">
            <v>1997</v>
          </cell>
          <cell r="G111">
            <v>35898</v>
          </cell>
        </row>
        <row r="112">
          <cell r="A112" t="str">
            <v>Grants</v>
          </cell>
          <cell r="B112">
            <v>14.4</v>
          </cell>
          <cell r="C112">
            <v>15.590689503732982</v>
          </cell>
          <cell r="D112">
            <v>8.9276745354093414</v>
          </cell>
          <cell r="E112">
            <v>2.5989847715736043</v>
          </cell>
          <cell r="G112" t="str">
            <v>sheet raw95_98</v>
          </cell>
        </row>
        <row r="113">
          <cell r="A113" t="str">
            <v>Expenditure arrears</v>
          </cell>
          <cell r="B113">
            <v>37.700000000000003</v>
          </cell>
          <cell r="C113">
            <v>5.8849363197189284</v>
          </cell>
          <cell r="D113">
            <v>1.0045203415369162</v>
          </cell>
          <cell r="E113">
            <v>2.4162436548223352</v>
          </cell>
        </row>
        <row r="114">
          <cell r="A114" t="str">
            <v>Central bank financing</v>
          </cell>
          <cell r="B114">
            <v>5.7</v>
          </cell>
          <cell r="C114">
            <v>13.043478260869565</v>
          </cell>
          <cell r="D114">
            <v>19.688598694123556</v>
          </cell>
          <cell r="E114">
            <v>16.406091370558375</v>
          </cell>
        </row>
        <row r="115">
          <cell r="A115" t="str">
            <v>Other domestic financing (t-bills)</v>
          </cell>
          <cell r="B115">
            <v>0</v>
          </cell>
          <cell r="C115">
            <v>0</v>
          </cell>
          <cell r="D115">
            <v>0</v>
          </cell>
          <cell r="E115">
            <v>0</v>
          </cell>
        </row>
        <row r="116">
          <cell r="A116" t="str">
            <v>Net external financing</v>
          </cell>
          <cell r="B116">
            <v>24.7</v>
          </cell>
          <cell r="C116">
            <v>23.75933245498463</v>
          </cell>
          <cell r="D116">
            <v>11.903566047212456</v>
          </cell>
          <cell r="E116">
            <v>9.6649746192893407</v>
          </cell>
        </row>
        <row r="117">
          <cell r="A117" t="str">
            <v>Revenue</v>
          </cell>
          <cell r="B117">
            <v>17.399999999999999</v>
          </cell>
          <cell r="C117">
            <v>41.699604743083007</v>
          </cell>
          <cell r="D117">
            <v>58.475640381717731</v>
          </cell>
          <cell r="E117">
            <v>68.913705583756339</v>
          </cell>
        </row>
        <row r="119">
          <cell r="A119" t="str">
            <v>Background data for calculation of % ttl exp + netlending</v>
          </cell>
          <cell r="B119">
            <v>99.9</v>
          </cell>
          <cell r="C119">
            <v>99.978041282389114</v>
          </cell>
          <cell r="D119">
            <v>100</v>
          </cell>
          <cell r="E119">
            <v>100</v>
          </cell>
        </row>
        <row r="120">
          <cell r="A120" t="str">
            <v>in millions of lari</v>
          </cell>
        </row>
        <row r="121">
          <cell r="A121" t="str">
            <v>Total expenditure and net lending</v>
          </cell>
          <cell r="C121">
            <v>455.4</v>
          </cell>
          <cell r="D121">
            <v>796.4</v>
          </cell>
          <cell r="E121">
            <v>985</v>
          </cell>
          <cell r="F121" t="str">
            <v>source:  q:\...fis\esaf98.xls</v>
          </cell>
        </row>
        <row r="122">
          <cell r="A122" t="str">
            <v>grants</v>
          </cell>
          <cell r="C122">
            <v>71</v>
          </cell>
          <cell r="D122">
            <v>71.099999999999994</v>
          </cell>
          <cell r="E122">
            <v>25.6</v>
          </cell>
          <cell r="F122">
            <v>35898</v>
          </cell>
        </row>
        <row r="123">
          <cell r="A123" t="str">
            <v>Expenditure arrears</v>
          </cell>
          <cell r="C123">
            <v>26.8</v>
          </cell>
          <cell r="D123">
            <v>8</v>
          </cell>
          <cell r="E123">
            <v>23.8</v>
          </cell>
          <cell r="F123" t="str">
            <v>sheet raw95_98</v>
          </cell>
        </row>
        <row r="124">
          <cell r="A124" t="str">
            <v>central bank financing</v>
          </cell>
          <cell r="C124">
            <v>59.4</v>
          </cell>
          <cell r="D124">
            <v>156.80000000000001</v>
          </cell>
          <cell r="E124">
            <v>161.6</v>
          </cell>
        </row>
        <row r="125">
          <cell r="A125" t="str">
            <v>other domestic financing</v>
          </cell>
          <cell r="C125">
            <v>0</v>
          </cell>
          <cell r="D125">
            <v>0</v>
          </cell>
          <cell r="E125">
            <v>0</v>
          </cell>
          <cell r="F125" t="str">
            <v xml:space="preserve">What comprise this? </v>
          </cell>
          <cell r="H125" t="str">
            <v>Discuss with Niko !!</v>
          </cell>
        </row>
        <row r="126">
          <cell r="A126" t="str">
            <v>net external credit</v>
          </cell>
          <cell r="C126">
            <v>108.2</v>
          </cell>
          <cell r="D126">
            <v>94.8</v>
          </cell>
          <cell r="E126">
            <v>95.2</v>
          </cell>
        </row>
        <row r="127">
          <cell r="A127" t="str">
            <v>revenue</v>
          </cell>
          <cell r="C127">
            <v>189.9</v>
          </cell>
          <cell r="D127">
            <v>465.7</v>
          </cell>
          <cell r="E127">
            <v>678.8</v>
          </cell>
        </row>
        <row r="128">
          <cell r="A128" t="str">
            <v>check</v>
          </cell>
          <cell r="C128">
            <v>0.10000000000002274</v>
          </cell>
          <cell r="D128">
            <v>0</v>
          </cell>
          <cell r="E128">
            <v>0</v>
          </cell>
        </row>
        <row r="129">
          <cell r="B129">
            <v>99.9</v>
          </cell>
          <cell r="C129">
            <v>100</v>
          </cell>
          <cell r="D129">
            <v>100</v>
          </cell>
        </row>
        <row r="130">
          <cell r="AX130" t="str">
            <v>Source:  q:\...\mon\esaf3\geomon_3.xls</v>
          </cell>
        </row>
        <row r="131">
          <cell r="A131" t="str">
            <v>Figure 6 - PRICES, EXCHANGE RATES AND BROAD MONEY</v>
          </cell>
          <cell r="AX131" t="str">
            <v>sheet staffrep98</v>
          </cell>
        </row>
        <row r="132">
          <cell r="AX132">
            <v>35898</v>
          </cell>
        </row>
        <row r="133">
          <cell r="A133" t="str">
            <v>1994 - 1997</v>
          </cell>
          <cell r="B133">
            <v>1994</v>
          </cell>
          <cell r="N133">
            <v>1995</v>
          </cell>
          <cell r="Z133">
            <v>1996</v>
          </cell>
          <cell r="AL133">
            <v>1997</v>
          </cell>
          <cell r="AX133">
            <v>1998</v>
          </cell>
        </row>
        <row r="134">
          <cell r="B134" t="str">
            <v>J</v>
          </cell>
          <cell r="C134" t="str">
            <v>F</v>
          </cell>
          <cell r="D134" t="str">
            <v>M</v>
          </cell>
          <cell r="E134" t="str">
            <v>A</v>
          </cell>
          <cell r="F134" t="str">
            <v>M</v>
          </cell>
          <cell r="G134" t="str">
            <v>J</v>
          </cell>
          <cell r="H134" t="str">
            <v>J</v>
          </cell>
          <cell r="I134" t="str">
            <v>A</v>
          </cell>
          <cell r="J134" t="str">
            <v>S</v>
          </cell>
          <cell r="K134" t="str">
            <v>O</v>
          </cell>
          <cell r="L134" t="str">
            <v>N</v>
          </cell>
          <cell r="M134" t="str">
            <v>D</v>
          </cell>
          <cell r="N134" t="str">
            <v>Jan</v>
          </cell>
          <cell r="O134" t="str">
            <v>Feb</v>
          </cell>
          <cell r="P134" t="str">
            <v>Mar</v>
          </cell>
          <cell r="Q134" t="str">
            <v>Apr</v>
          </cell>
          <cell r="R134" t="str">
            <v>May</v>
          </cell>
          <cell r="S134" t="str">
            <v>Jun</v>
          </cell>
          <cell r="T134" t="str">
            <v>Jul</v>
          </cell>
          <cell r="U134" t="str">
            <v>Aug</v>
          </cell>
          <cell r="V134" t="str">
            <v>Sep</v>
          </cell>
          <cell r="W134" t="str">
            <v>Oct</v>
          </cell>
          <cell r="X134" t="str">
            <v>Nov</v>
          </cell>
          <cell r="Y134" t="str">
            <v>Dec</v>
          </cell>
          <cell r="Z134" t="str">
            <v>Jan</v>
          </cell>
          <cell r="AA134" t="str">
            <v>Feb</v>
          </cell>
          <cell r="AB134" t="str">
            <v>Mar</v>
          </cell>
          <cell r="AC134" t="str">
            <v>Apr</v>
          </cell>
          <cell r="AD134" t="str">
            <v>May</v>
          </cell>
          <cell r="AE134" t="str">
            <v>Jun</v>
          </cell>
          <cell r="AF134" t="str">
            <v>Jul</v>
          </cell>
          <cell r="AG134" t="str">
            <v>Aug</v>
          </cell>
          <cell r="AH134" t="str">
            <v>Sep</v>
          </cell>
          <cell r="AI134" t="str">
            <v>Oct</v>
          </cell>
          <cell r="AJ134" t="str">
            <v>Nov</v>
          </cell>
          <cell r="AK134" t="str">
            <v>Dec</v>
          </cell>
          <cell r="AL134" t="str">
            <v>Jan</v>
          </cell>
          <cell r="AM134" t="str">
            <v>Feb</v>
          </cell>
          <cell r="AN134" t="str">
            <v>Mar</v>
          </cell>
          <cell r="AO134" t="str">
            <v>Apr</v>
          </cell>
          <cell r="AP134" t="str">
            <v>May</v>
          </cell>
          <cell r="AQ134" t="str">
            <v>Jun</v>
          </cell>
          <cell r="AR134" t="str">
            <v>Jul</v>
          </cell>
          <cell r="AS134" t="str">
            <v>Aug</v>
          </cell>
          <cell r="AT134" t="str">
            <v>Sep</v>
          </cell>
          <cell r="AU134" t="str">
            <v>Oct</v>
          </cell>
          <cell r="AV134" t="str">
            <v>Nov</v>
          </cell>
          <cell r="AW134" t="str">
            <v>Dec</v>
          </cell>
          <cell r="AX134" t="str">
            <v>Jan</v>
          </cell>
          <cell r="AY134" t="str">
            <v>Feb</v>
          </cell>
          <cell r="AZ134" t="str">
            <v>Mar</v>
          </cell>
          <cell r="BA134" t="str">
            <v>Apr</v>
          </cell>
        </row>
        <row r="135">
          <cell r="A135" t="str">
            <v>Broad money (left scale)</v>
          </cell>
          <cell r="B135">
            <v>100</v>
          </cell>
          <cell r="C135">
            <v>115.03932075996937</v>
          </cell>
          <cell r="D135">
            <v>206.75528336465075</v>
          </cell>
          <cell r="E135">
            <v>518.82756860834661</v>
          </cell>
          <cell r="F135">
            <v>568.87512468972568</v>
          </cell>
          <cell r="G135">
            <v>658.73756002505411</v>
          </cell>
          <cell r="H135">
            <v>758.60997053842766</v>
          </cell>
          <cell r="I135">
            <v>1452.8336465075279</v>
          </cell>
          <cell r="J135">
            <v>1322.5740598974646</v>
          </cell>
          <cell r="K135">
            <v>1455.0838610898468</v>
          </cell>
          <cell r="L135">
            <v>1789.9598673069343</v>
          </cell>
          <cell r="M135">
            <v>1781.6851091470064</v>
          </cell>
          <cell r="N135">
            <v>1171.0511053889161</v>
          </cell>
          <cell r="O135">
            <v>1150.2980954369361</v>
          </cell>
          <cell r="P135">
            <v>1252.8266870809846</v>
          </cell>
          <cell r="Q135">
            <v>1314.7238267566752</v>
          </cell>
          <cell r="R135">
            <v>1180.5692810912381</v>
          </cell>
          <cell r="S135">
            <v>1292.1149697264946</v>
          </cell>
          <cell r="T135">
            <v>1354.462152318649</v>
          </cell>
          <cell r="U135">
            <v>1293.6901199341175</v>
          </cell>
          <cell r="V135">
            <v>1555.1998515322341</v>
          </cell>
          <cell r="W135">
            <v>3045.6770362122161</v>
          </cell>
          <cell r="X135">
            <v>3609.6225671004709</v>
          </cell>
          <cell r="Y135">
            <v>4189.5747790382075</v>
          </cell>
          <cell r="Z135">
            <v>3986.5915048599995</v>
          </cell>
          <cell r="AA135">
            <v>4211.6129630918413</v>
          </cell>
          <cell r="AB135">
            <v>4398.3575753357927</v>
          </cell>
          <cell r="AC135">
            <v>4426.5664509244434</v>
          </cell>
          <cell r="AD135">
            <v>4419.7114157793403</v>
          </cell>
          <cell r="AE135">
            <v>4646.5771220451434</v>
          </cell>
          <cell r="AF135">
            <v>5112.8587004430838</v>
          </cell>
          <cell r="AG135">
            <v>5210.2906720486235</v>
          </cell>
          <cell r="AH135">
            <v>5493.3073514742391</v>
          </cell>
          <cell r="AI135">
            <v>5470.1092629967297</v>
          </cell>
          <cell r="AJ135">
            <v>5528.1044841905032</v>
          </cell>
          <cell r="AK135">
            <v>5945.6700767856737</v>
          </cell>
          <cell r="AL135">
            <v>5641.7751177302989</v>
          </cell>
          <cell r="AM135">
            <v>5470.1092629967297</v>
          </cell>
          <cell r="AN135">
            <v>5702.0901477718244</v>
          </cell>
          <cell r="AO135">
            <v>6251.8848446887978</v>
          </cell>
          <cell r="AP135">
            <v>6163.7321084742616</v>
          </cell>
          <cell r="AQ135">
            <v>6300.6008304915686</v>
          </cell>
          <cell r="AR135">
            <v>6808.6389681490245</v>
          </cell>
          <cell r="AS135">
            <v>7466.5367573711937</v>
          </cell>
          <cell r="AT135">
            <v>7780.6388753566707</v>
          </cell>
          <cell r="AU135">
            <v>7908.2283619829723</v>
          </cell>
          <cell r="AV135">
            <v>8072.9347901732908</v>
          </cell>
          <cell r="AW135">
            <v>8652.887002111027</v>
          </cell>
          <cell r="AX135">
            <v>8355.9514695989055</v>
          </cell>
          <cell r="AY135">
            <v>8367.5505138376593</v>
          </cell>
          <cell r="AZ135">
            <v>8353.5991834272845</v>
          </cell>
          <cell r="BA135">
            <v>8665.6552300090461</v>
          </cell>
        </row>
        <row r="136">
          <cell r="A136" t="str">
            <v>CPI (left scale)</v>
          </cell>
          <cell r="B136">
            <v>100</v>
          </cell>
          <cell r="C136">
            <v>135.1</v>
          </cell>
          <cell r="D136">
            <v>202.92020000000002</v>
          </cell>
          <cell r="E136">
            <v>374.1848488</v>
          </cell>
          <cell r="F136">
            <v>533.96177923760001</v>
          </cell>
          <cell r="G136">
            <v>507.26369027572008</v>
          </cell>
          <cell r="H136">
            <v>538.71403907281467</v>
          </cell>
          <cell r="I136">
            <v>921.20100681451311</v>
          </cell>
          <cell r="J136">
            <v>2866.7775332067649</v>
          </cell>
          <cell r="K136">
            <v>2625.9682204173964</v>
          </cell>
          <cell r="L136">
            <v>2665.3577437236572</v>
          </cell>
          <cell r="M136">
            <v>2449.4637664820411</v>
          </cell>
          <cell r="N136">
            <v>2767.8940561247064</v>
          </cell>
          <cell r="O136">
            <v>2790.0372085737035</v>
          </cell>
          <cell r="P136">
            <v>2706.3360923164928</v>
          </cell>
          <cell r="Q136">
            <v>2679.2727313933278</v>
          </cell>
          <cell r="R136">
            <v>2815.9156406943875</v>
          </cell>
          <cell r="S136">
            <v>2782.1246530060548</v>
          </cell>
          <cell r="T136">
            <v>2806.6073499525078</v>
          </cell>
          <cell r="U136">
            <v>2899.2253925009404</v>
          </cell>
          <cell r="V136">
            <v>3018.0936335934789</v>
          </cell>
          <cell r="W136">
            <v>3724.3275438543528</v>
          </cell>
          <cell r="X136">
            <v>3728.0518713982069</v>
          </cell>
          <cell r="Y136">
            <v>3854.8056350257461</v>
          </cell>
          <cell r="Z136">
            <v>3951.1757759013894</v>
          </cell>
          <cell r="AA136">
            <v>4069.7110491784315</v>
          </cell>
          <cell r="AB136">
            <v>4195.8720917029623</v>
          </cell>
          <cell r="AC136">
            <v>4267.2019172619121</v>
          </cell>
          <cell r="AD136">
            <v>4288.537926848222</v>
          </cell>
          <cell r="AE136">
            <v>4309.9806164824631</v>
          </cell>
          <cell r="AF136">
            <v>4258.2608490846724</v>
          </cell>
          <cell r="AG136">
            <v>4268.4806751224751</v>
          </cell>
          <cell r="AH136">
            <v>4292.8110149706736</v>
          </cell>
          <cell r="AI136">
            <v>4310.4115401320541</v>
          </cell>
          <cell r="AJ136">
            <v>4351.3604497633087</v>
          </cell>
          <cell r="AK136">
            <v>4403.5767751604681</v>
          </cell>
          <cell r="AL136">
            <v>4425.5946590362701</v>
          </cell>
          <cell r="AM136">
            <v>4512.7788738192849</v>
          </cell>
          <cell r="AN136">
            <v>4553.3938836836587</v>
          </cell>
          <cell r="AO136">
            <v>4557.9472775673412</v>
          </cell>
          <cell r="AP136">
            <v>4602.5335807000647</v>
          </cell>
          <cell r="AQ136">
            <v>4529.0879009745031</v>
          </cell>
          <cell r="AR136">
            <v>4497.326909714413</v>
          </cell>
          <cell r="AS136">
            <v>4498.4844977487965</v>
          </cell>
          <cell r="AT136">
            <v>4535.9713507173101</v>
          </cell>
          <cell r="AU136">
            <v>4570.262835075825</v>
          </cell>
          <cell r="AV136">
            <v>4690.5058459263664</v>
          </cell>
          <cell r="AW136">
            <v>4717.121224544635</v>
          </cell>
          <cell r="AX136">
            <v>4724.0214877692461</v>
          </cell>
          <cell r="AY136">
            <v>4795.1635218694346</v>
          </cell>
          <cell r="AZ136">
            <v>4800.5400193284549</v>
          </cell>
          <cell r="BA136">
            <v>4852.5383484852819</v>
          </cell>
        </row>
        <row r="137">
          <cell r="A137" t="str">
            <v>Lari per U.S. dollar/EoP (right scale)</v>
          </cell>
          <cell r="B137">
            <v>100</v>
          </cell>
          <cell r="C137">
            <v>104.96869588384175</v>
          </cell>
          <cell r="D137">
            <v>204.60903157053417</v>
          </cell>
          <cell r="E137">
            <v>546.15692020780602</v>
          </cell>
          <cell r="F137">
            <v>428.93299587052087</v>
          </cell>
          <cell r="G137">
            <v>433.72852004795516</v>
          </cell>
          <cell r="H137">
            <v>487.54495803916342</v>
          </cell>
          <cell r="I137">
            <v>1039.0302384441188</v>
          </cell>
          <cell r="J137">
            <v>1225.5228453443451</v>
          </cell>
          <cell r="K137">
            <v>1081.6571200213134</v>
          </cell>
          <cell r="L137">
            <v>852.53763154389242</v>
          </cell>
          <cell r="M137">
            <v>682.03010523511387</v>
          </cell>
          <cell r="N137">
            <v>692.68682562941251</v>
          </cell>
          <cell r="O137">
            <v>692.68682562941251</v>
          </cell>
          <cell r="P137">
            <v>692.68682562941251</v>
          </cell>
          <cell r="Q137">
            <v>692.68682562941251</v>
          </cell>
          <cell r="R137">
            <v>692.68682562941251</v>
          </cell>
          <cell r="S137">
            <v>692.68682562941251</v>
          </cell>
          <cell r="T137">
            <v>692.68682562941251</v>
          </cell>
          <cell r="U137">
            <v>692.68682562941251</v>
          </cell>
          <cell r="V137">
            <v>692.68682562941251</v>
          </cell>
          <cell r="W137">
            <v>666.0450246436659</v>
          </cell>
          <cell r="X137">
            <v>666.0450246436659</v>
          </cell>
          <cell r="Y137">
            <v>655.38830424936725</v>
          </cell>
          <cell r="Z137">
            <v>665.51218862395103</v>
          </cell>
          <cell r="AA137">
            <v>671.37338484081522</v>
          </cell>
          <cell r="AB137">
            <v>672.43905688024506</v>
          </cell>
          <cell r="AC137">
            <v>670.30771280138538</v>
          </cell>
          <cell r="AD137">
            <v>671.37338484081522</v>
          </cell>
          <cell r="AE137">
            <v>668.70920474224044</v>
          </cell>
          <cell r="AF137">
            <v>670.78726521912881</v>
          </cell>
          <cell r="AG137">
            <v>675.10323697881972</v>
          </cell>
          <cell r="AH137">
            <v>676.70174503796454</v>
          </cell>
          <cell r="AI137">
            <v>676.70174503796454</v>
          </cell>
          <cell r="AJ137">
            <v>682.03010523511387</v>
          </cell>
          <cell r="AK137">
            <v>678.83308911682423</v>
          </cell>
          <cell r="AL137">
            <v>685.75995737311837</v>
          </cell>
          <cell r="AM137">
            <v>687.35846543226319</v>
          </cell>
          <cell r="AN137">
            <v>689.48980951112298</v>
          </cell>
          <cell r="AO137">
            <v>691.62115358998267</v>
          </cell>
          <cell r="AP137">
            <v>692.68682562941251</v>
          </cell>
          <cell r="AQ137">
            <v>692.68682562941251</v>
          </cell>
          <cell r="AR137">
            <v>687.35846543226319</v>
          </cell>
          <cell r="AS137">
            <v>688.42413747169303</v>
          </cell>
          <cell r="AT137">
            <v>691.62115358998267</v>
          </cell>
          <cell r="AU137">
            <v>692.68682562941251</v>
          </cell>
          <cell r="AV137">
            <v>699.08085786599179</v>
          </cell>
          <cell r="AW137">
            <v>694.81816970827231</v>
          </cell>
          <cell r="AX137">
            <v>705.47489010257095</v>
          </cell>
          <cell r="AY137">
            <v>710.00399627014781</v>
          </cell>
          <cell r="AZ137">
            <v>711.33608631943514</v>
          </cell>
          <cell r="BA137">
            <v>711.33608631943514</v>
          </cell>
        </row>
        <row r="138">
          <cell r="A138" t="str">
            <v>CALCULATIONS AND CHECKS FOR DATA USED ABOVE</v>
          </cell>
        </row>
        <row r="139">
          <cell r="A139" t="str">
            <v>CPI--CHECKED OK</v>
          </cell>
          <cell r="B139">
            <v>100</v>
          </cell>
          <cell r="C139">
            <v>135.09866843695502</v>
          </cell>
          <cell r="D139">
            <v>202.87853901543596</v>
          </cell>
          <cell r="E139">
            <v>374.16606884673371</v>
          </cell>
          <cell r="F139">
            <v>533.80338120111844</v>
          </cell>
          <cell r="G139">
            <v>507.37079118108301</v>
          </cell>
          <cell r="H139">
            <v>538.73055481580127</v>
          </cell>
          <cell r="I139">
            <v>921.05408790762965</v>
          </cell>
          <cell r="J139">
            <v>2865.9213338197933</v>
          </cell>
          <cell r="K139">
            <v>2624.7252876543903</v>
          </cell>
          <cell r="L139">
            <v>2663.9888684540533</v>
          </cell>
          <cell r="M139">
            <v>2449.0639385335153</v>
          </cell>
          <cell r="N139">
            <v>2768.1100856195785</v>
          </cell>
          <cell r="O139">
            <v>2789.6161084036144</v>
          </cell>
          <cell r="P139">
            <v>2704.9413357235753</v>
          </cell>
          <cell r="Q139">
            <v>2677.6160759056834</v>
          </cell>
          <cell r="R139">
            <v>2814.9329902117051</v>
          </cell>
          <cell r="S139">
            <v>2781.9168715135038</v>
          </cell>
          <cell r="T139">
            <v>2806.7655257829756</v>
          </cell>
          <cell r="U139">
            <v>2898.7611957781828</v>
          </cell>
          <cell r="V139">
            <v>3016.5001732049054</v>
          </cell>
          <cell r="W139">
            <v>3722.7454824840188</v>
          </cell>
          <cell r="X139">
            <v>3726.332703732457</v>
          </cell>
          <cell r="Y139">
            <v>3854.7941918735846</v>
          </cell>
          <cell r="Z139">
            <v>3955.8233187258297</v>
          </cell>
          <cell r="AA139">
            <v>4074.2007697764138</v>
          </cell>
          <cell r="AB139">
            <v>4200.1820944413275</v>
          </cell>
          <cell r="AC139">
            <v>4270.5844326532497</v>
          </cell>
          <cell r="AD139">
            <v>4293.9469831329807</v>
          </cell>
          <cell r="AE139">
            <v>4310.5495839743253</v>
          </cell>
          <cell r="AF139">
            <v>4258.8229889666327</v>
          </cell>
          <cell r="AG139">
            <v>4268.8352649687849</v>
          </cell>
          <cell r="AH139">
            <v>4293.0212413540194</v>
          </cell>
          <cell r="AI139">
            <v>4310.7420540513249</v>
          </cell>
          <cell r="AJ139">
            <v>4351.6941035648133</v>
          </cell>
          <cell r="AK139">
            <v>4403.9144328075909</v>
          </cell>
          <cell r="AL139">
            <v>4425.9340049716275</v>
          </cell>
          <cell r="AM139">
            <v>4513.124904869569</v>
          </cell>
          <cell r="AN139">
            <v>4553.7430290133952</v>
          </cell>
          <cell r="AO139">
            <v>4558.2967720424076</v>
          </cell>
          <cell r="AP139">
            <v>4603.8797397628323</v>
          </cell>
          <cell r="AQ139">
            <v>4530.4125784846328</v>
          </cell>
          <cell r="AR139">
            <v>4498.6422977005259</v>
          </cell>
          <cell r="AS139">
            <v>4499.8002243087849</v>
          </cell>
          <cell r="AT139">
            <v>4537.2980415138363</v>
          </cell>
          <cell r="AU139">
            <v>4571.5995555205072</v>
          </cell>
          <cell r="AV139">
            <v>4691.87773530919</v>
          </cell>
          <cell r="AW139">
            <v>4718.5008984514616</v>
          </cell>
          <cell r="AX139">
            <v>4724.2443374311515</v>
          </cell>
          <cell r="AY139">
            <v>4797.7162555871564</v>
          </cell>
          <cell r="AZ139">
            <v>4802.6143834642235</v>
          </cell>
        </row>
        <row r="140">
          <cell r="A140" t="str">
            <v>TICEX EXCHANGE RATE- ok</v>
          </cell>
          <cell r="B140">
            <v>0.18767500000000001</v>
          </cell>
          <cell r="C140">
            <v>0.19700000000000001</v>
          </cell>
          <cell r="D140">
            <v>0.38400000000000001</v>
          </cell>
          <cell r="E140">
            <v>1.0249999999999999</v>
          </cell>
          <cell r="F140">
            <v>0.80500000000000005</v>
          </cell>
          <cell r="G140">
            <v>0.81399999999999995</v>
          </cell>
          <cell r="H140">
            <v>0.91500000000000004</v>
          </cell>
          <cell r="I140">
            <v>1.95</v>
          </cell>
          <cell r="J140">
            <v>2.2999999999999998</v>
          </cell>
          <cell r="K140">
            <v>2.0299999999999998</v>
          </cell>
          <cell r="L140">
            <v>1.6</v>
          </cell>
          <cell r="M140">
            <v>1.28</v>
          </cell>
          <cell r="N140">
            <v>1.3</v>
          </cell>
          <cell r="O140">
            <v>1.3</v>
          </cell>
          <cell r="P140">
            <v>1.3</v>
          </cell>
          <cell r="Q140">
            <v>1.3</v>
          </cell>
          <cell r="R140">
            <v>1.3</v>
          </cell>
          <cell r="S140">
            <v>1.3</v>
          </cell>
          <cell r="T140">
            <v>1.3</v>
          </cell>
          <cell r="U140">
            <v>1.3</v>
          </cell>
          <cell r="V140">
            <v>1.3</v>
          </cell>
          <cell r="W140">
            <v>1.25</v>
          </cell>
          <cell r="X140">
            <v>1.25</v>
          </cell>
          <cell r="Y140">
            <v>1.23</v>
          </cell>
          <cell r="Z140">
            <v>1.2490000000000001</v>
          </cell>
          <cell r="AA140">
            <v>1.26</v>
          </cell>
          <cell r="AB140">
            <v>1.262</v>
          </cell>
          <cell r="AC140">
            <v>1.258</v>
          </cell>
          <cell r="AD140">
            <v>1.26</v>
          </cell>
          <cell r="AE140">
            <v>1.2549999999999999</v>
          </cell>
          <cell r="AF140">
            <v>1.2588999999999999</v>
          </cell>
          <cell r="AG140">
            <v>1.2669999999999999</v>
          </cell>
          <cell r="AH140">
            <v>1.27</v>
          </cell>
          <cell r="AI140">
            <v>1.27</v>
          </cell>
          <cell r="AJ140">
            <v>1.28</v>
          </cell>
          <cell r="AK140">
            <v>1.274</v>
          </cell>
          <cell r="AL140">
            <v>1.2869999999999999</v>
          </cell>
          <cell r="AM140">
            <v>1.29</v>
          </cell>
          <cell r="AN140">
            <v>1.294</v>
          </cell>
          <cell r="AO140">
            <v>1.298</v>
          </cell>
          <cell r="AP140">
            <v>1.3</v>
          </cell>
          <cell r="AQ140">
            <v>1.3</v>
          </cell>
          <cell r="AR140">
            <v>1.29</v>
          </cell>
          <cell r="AS140">
            <v>1.292</v>
          </cell>
          <cell r="AT140">
            <v>1.298</v>
          </cell>
          <cell r="AU140">
            <v>1.3</v>
          </cell>
          <cell r="AV140">
            <v>1.3120000000000001</v>
          </cell>
          <cell r="AW140">
            <v>1.304</v>
          </cell>
          <cell r="AX140">
            <v>1.3240000000000001</v>
          </cell>
          <cell r="AY140">
            <v>1.3325</v>
          </cell>
          <cell r="AZ140">
            <v>1.335</v>
          </cell>
          <cell r="BA140">
            <v>1.335</v>
          </cell>
        </row>
        <row r="141">
          <cell r="A141" t="str">
            <v>SAME AS DATA USED PREVIOUSLY-exchrate</v>
          </cell>
          <cell r="B141">
            <v>100</v>
          </cell>
          <cell r="C141">
            <v>104.96869588384175</v>
          </cell>
          <cell r="D141">
            <v>204.60903157053417</v>
          </cell>
          <cell r="E141">
            <v>546.15692020780602</v>
          </cell>
          <cell r="F141">
            <v>428.93299587052087</v>
          </cell>
          <cell r="G141">
            <v>433.72852004795516</v>
          </cell>
          <cell r="H141">
            <v>487.54495803916342</v>
          </cell>
          <cell r="I141">
            <v>1039.0302384441188</v>
          </cell>
          <cell r="J141">
            <v>1225.5228453443451</v>
          </cell>
          <cell r="K141">
            <v>1081.6571200213134</v>
          </cell>
          <cell r="L141">
            <v>852.53763154389242</v>
          </cell>
          <cell r="M141">
            <v>682.03010523511387</v>
          </cell>
          <cell r="N141">
            <v>692.68682562941251</v>
          </cell>
          <cell r="O141">
            <v>692.68682562941251</v>
          </cell>
          <cell r="P141">
            <v>692.68682562941251</v>
          </cell>
          <cell r="Q141">
            <v>692.68682562941251</v>
          </cell>
          <cell r="R141">
            <v>692.68682562941251</v>
          </cell>
          <cell r="S141">
            <v>692.68682562941251</v>
          </cell>
          <cell r="T141">
            <v>692.68682562941251</v>
          </cell>
          <cell r="U141">
            <v>692.68682562941251</v>
          </cell>
          <cell r="V141">
            <v>692.68682562941251</v>
          </cell>
          <cell r="W141">
            <v>666.0450246436659</v>
          </cell>
          <cell r="X141">
            <v>666.0450246436659</v>
          </cell>
          <cell r="Y141">
            <v>655.38830424936725</v>
          </cell>
          <cell r="Z141">
            <v>665.51218862395103</v>
          </cell>
          <cell r="AA141">
            <v>671.37338484081522</v>
          </cell>
          <cell r="AB141">
            <v>672.43905688024506</v>
          </cell>
          <cell r="AC141">
            <v>670.30771280138538</v>
          </cell>
          <cell r="AD141">
            <v>671.37338484081522</v>
          </cell>
          <cell r="AE141">
            <v>668.70920474224044</v>
          </cell>
          <cell r="AF141">
            <v>670.78726521912881</v>
          </cell>
          <cell r="AG141">
            <v>675.10323697881972</v>
          </cell>
          <cell r="AH141">
            <v>676.70174503796454</v>
          </cell>
          <cell r="AI141">
            <v>676.70174503796454</v>
          </cell>
          <cell r="AJ141">
            <v>682.03010523511387</v>
          </cell>
          <cell r="AK141">
            <v>678.83308911682423</v>
          </cell>
          <cell r="AL141">
            <v>685.75995737311837</v>
          </cell>
          <cell r="AM141">
            <v>687.35846543226319</v>
          </cell>
          <cell r="AN141">
            <v>689.48980951112298</v>
          </cell>
          <cell r="AO141">
            <v>691.62115358998267</v>
          </cell>
          <cell r="AP141">
            <v>692.68682562941251</v>
          </cell>
          <cell r="AQ141">
            <v>692.68682562941251</v>
          </cell>
          <cell r="AR141">
            <v>687.35846543226319</v>
          </cell>
          <cell r="AS141">
            <v>688.42413747169303</v>
          </cell>
          <cell r="AT141">
            <v>691.62115358998267</v>
          </cell>
          <cell r="AU141">
            <v>692.68682562941251</v>
          </cell>
          <cell r="AV141">
            <v>699.08085786599179</v>
          </cell>
          <cell r="AW141">
            <v>694.81816970827231</v>
          </cell>
          <cell r="AX141">
            <v>705.47489010257095</v>
          </cell>
          <cell r="AY141">
            <v>710.00399627014781</v>
          </cell>
          <cell r="AZ141">
            <v>711.33608631943514</v>
          </cell>
          <cell r="BA141">
            <v>711.33608631943514</v>
          </cell>
        </row>
        <row r="142">
          <cell r="A142" t="str">
            <v>BROAD MONEY-</v>
          </cell>
          <cell r="B142">
            <v>4.3106999999999998</v>
          </cell>
          <cell r="C142">
            <v>4.9589999999999996</v>
          </cell>
          <cell r="D142">
            <v>8.9125999999999994</v>
          </cell>
          <cell r="E142">
            <v>22.365099999999998</v>
          </cell>
          <cell r="F142">
            <v>24.522500000000001</v>
          </cell>
          <cell r="G142">
            <v>28.396200000000004</v>
          </cell>
          <cell r="H142">
            <v>32.7014</v>
          </cell>
          <cell r="I142">
            <v>62.627299999999998</v>
          </cell>
          <cell r="J142">
            <v>57.0122</v>
          </cell>
          <cell r="K142">
            <v>62.724300000000014</v>
          </cell>
          <cell r="L142">
            <v>77.159800000000004</v>
          </cell>
          <cell r="M142">
            <v>76.803100000000001</v>
          </cell>
          <cell r="N142">
            <v>50.480499999999999</v>
          </cell>
          <cell r="O142">
            <v>49.585900000000002</v>
          </cell>
          <cell r="P142">
            <v>54.005600000000001</v>
          </cell>
          <cell r="Q142">
            <v>56.6738</v>
          </cell>
          <cell r="R142">
            <v>50.890799999999999</v>
          </cell>
          <cell r="S142">
            <v>55.699199999999998</v>
          </cell>
          <cell r="T142">
            <v>58.386800000000001</v>
          </cell>
          <cell r="U142">
            <v>55.767099999999999</v>
          </cell>
          <cell r="V142">
            <v>67.040000000000006</v>
          </cell>
          <cell r="W142">
            <v>131.29</v>
          </cell>
          <cell r="X142">
            <v>155.6</v>
          </cell>
          <cell r="Y142">
            <v>180.6</v>
          </cell>
          <cell r="Z142">
            <v>171.85</v>
          </cell>
          <cell r="AA142">
            <v>181.55</v>
          </cell>
          <cell r="AB142">
            <v>189.6</v>
          </cell>
          <cell r="AC142">
            <v>190.816</v>
          </cell>
          <cell r="AD142">
            <v>190.5205</v>
          </cell>
          <cell r="AE142">
            <v>200.3</v>
          </cell>
          <cell r="AF142">
            <v>220.4</v>
          </cell>
          <cell r="AG142">
            <v>224.6</v>
          </cell>
          <cell r="AH142">
            <v>236.8</v>
          </cell>
          <cell r="AI142">
            <v>235.8</v>
          </cell>
          <cell r="AJ142">
            <v>238.3</v>
          </cell>
          <cell r="AK142">
            <v>256.3</v>
          </cell>
          <cell r="AL142">
            <v>243.2</v>
          </cell>
          <cell r="AM142">
            <v>235.8</v>
          </cell>
          <cell r="AN142">
            <v>245.8</v>
          </cell>
          <cell r="AO142">
            <v>269.5</v>
          </cell>
          <cell r="AP142">
            <v>265.7</v>
          </cell>
          <cell r="AQ142">
            <v>271.60000000000002</v>
          </cell>
          <cell r="AR142">
            <v>293.5</v>
          </cell>
          <cell r="AS142">
            <v>321.86</v>
          </cell>
          <cell r="AT142">
            <v>335.4</v>
          </cell>
          <cell r="AU142">
            <v>340.9</v>
          </cell>
          <cell r="AV142">
            <v>348</v>
          </cell>
          <cell r="AW142">
            <v>373</v>
          </cell>
          <cell r="AX142">
            <v>360.2</v>
          </cell>
          <cell r="AY142">
            <v>360.7</v>
          </cell>
          <cell r="AZ142">
            <v>360.09859999999998</v>
          </cell>
          <cell r="BA142">
            <v>373.55039999999997</v>
          </cell>
        </row>
        <row r="143">
          <cell r="A143" t="str">
            <v>BROAD MONEY-JAN94=100</v>
          </cell>
          <cell r="B143">
            <v>100</v>
          </cell>
          <cell r="C143">
            <v>115.03932075996937</v>
          </cell>
          <cell r="D143">
            <v>206.75528336465075</v>
          </cell>
          <cell r="E143">
            <v>518.82756860834661</v>
          </cell>
          <cell r="F143">
            <v>568.87512468972568</v>
          </cell>
          <cell r="G143">
            <v>658.73756002505411</v>
          </cell>
          <cell r="H143">
            <v>758.60997053842766</v>
          </cell>
          <cell r="I143">
            <v>1452.8336465075279</v>
          </cell>
          <cell r="J143">
            <v>1322.5740598974646</v>
          </cell>
          <cell r="K143">
            <v>1455.0838610898468</v>
          </cell>
          <cell r="L143">
            <v>1789.9598673069343</v>
          </cell>
          <cell r="M143">
            <v>1781.6851091470064</v>
          </cell>
          <cell r="N143">
            <v>1171.0511053889161</v>
          </cell>
          <cell r="O143">
            <v>1150.2980954369361</v>
          </cell>
          <cell r="P143">
            <v>1252.8266870809846</v>
          </cell>
          <cell r="Q143">
            <v>1314.7238267566752</v>
          </cell>
          <cell r="R143">
            <v>1180.5692810912381</v>
          </cell>
          <cell r="S143">
            <v>1292.1149697264946</v>
          </cell>
          <cell r="T143">
            <v>1354.462152318649</v>
          </cell>
          <cell r="U143">
            <v>1293.6901199341175</v>
          </cell>
          <cell r="V143">
            <v>1555.1998515322341</v>
          </cell>
          <cell r="W143">
            <v>3045.6770362122161</v>
          </cell>
          <cell r="X143">
            <v>3609.6225671004709</v>
          </cell>
          <cell r="Y143">
            <v>4189.5747790382075</v>
          </cell>
          <cell r="Z143">
            <v>3986.5915048599995</v>
          </cell>
          <cell r="AA143">
            <v>4211.6129630918413</v>
          </cell>
          <cell r="AB143">
            <v>4398.3575753357927</v>
          </cell>
          <cell r="AC143">
            <v>4426.5664509244434</v>
          </cell>
          <cell r="AD143">
            <v>4419.7114157793403</v>
          </cell>
          <cell r="AE143">
            <v>4646.5771220451434</v>
          </cell>
          <cell r="AF143">
            <v>5112.8587004430838</v>
          </cell>
          <cell r="AG143">
            <v>5210.2906720486235</v>
          </cell>
          <cell r="AH143">
            <v>5493.3073514742391</v>
          </cell>
          <cell r="AI143">
            <v>5470.1092629967297</v>
          </cell>
          <cell r="AJ143">
            <v>5528.1044841905032</v>
          </cell>
          <cell r="AK143">
            <v>5945.6700767856737</v>
          </cell>
          <cell r="AL143">
            <v>5641.7751177302989</v>
          </cell>
          <cell r="AM143">
            <v>5470.1092629967297</v>
          </cell>
          <cell r="AN143">
            <v>5702.0901477718244</v>
          </cell>
          <cell r="AO143">
            <v>6251.8848446887978</v>
          </cell>
          <cell r="AP143">
            <v>6163.7321084742616</v>
          </cell>
          <cell r="AQ143">
            <v>6300.6008304915686</v>
          </cell>
          <cell r="AR143">
            <v>6808.6389681490245</v>
          </cell>
          <cell r="AS143">
            <v>7466.5367573711937</v>
          </cell>
          <cell r="AT143">
            <v>7780.6388753566707</v>
          </cell>
          <cell r="AU143">
            <v>7908.2283619829723</v>
          </cell>
          <cell r="AV143">
            <v>8072.9347901732908</v>
          </cell>
          <cell r="AW143">
            <v>8652.887002111027</v>
          </cell>
          <cell r="AX143">
            <v>8355.9514695989055</v>
          </cell>
          <cell r="AY143">
            <v>8367.5505138376593</v>
          </cell>
          <cell r="AZ143">
            <v>8353.5991834272845</v>
          </cell>
          <cell r="BA143">
            <v>8665.6552300090461</v>
          </cell>
        </row>
        <row r="145">
          <cell r="AX145" t="str">
            <v>Source:  q:\...\mon\esaf3\geomon_3.xls</v>
          </cell>
        </row>
        <row r="146">
          <cell r="A146" t="str">
            <v>FIGURE 7 - CURRENCY IN CIRCULATION AND THE MONEY MULTIPLIER</v>
          </cell>
          <cell r="AX146" t="str">
            <v>sheet staffrep98</v>
          </cell>
        </row>
        <row r="147">
          <cell r="A147" t="str">
            <v>1994 - 1997</v>
          </cell>
          <cell r="AX147">
            <v>35898</v>
          </cell>
        </row>
        <row r="148">
          <cell r="B148">
            <v>1994</v>
          </cell>
          <cell r="N148">
            <v>1995</v>
          </cell>
          <cell r="Z148">
            <v>1996</v>
          </cell>
          <cell r="AL148">
            <v>1997</v>
          </cell>
          <cell r="AX148">
            <v>1998</v>
          </cell>
        </row>
        <row r="149">
          <cell r="B149" t="str">
            <v>Jan</v>
          </cell>
          <cell r="C149" t="str">
            <v>Feb</v>
          </cell>
          <cell r="D149" t="str">
            <v>Mar</v>
          </cell>
          <cell r="E149" t="str">
            <v>Apr</v>
          </cell>
          <cell r="F149" t="str">
            <v>May</v>
          </cell>
          <cell r="G149" t="str">
            <v>Jun</v>
          </cell>
          <cell r="H149" t="str">
            <v>Jul</v>
          </cell>
          <cell r="I149" t="str">
            <v>Aug</v>
          </cell>
          <cell r="J149" t="str">
            <v>Sep</v>
          </cell>
          <cell r="K149" t="str">
            <v>Oct</v>
          </cell>
          <cell r="L149" t="str">
            <v>Nov</v>
          </cell>
          <cell r="M149" t="str">
            <v>Dec</v>
          </cell>
          <cell r="N149" t="str">
            <v>Jan</v>
          </cell>
          <cell r="O149" t="str">
            <v>Feb</v>
          </cell>
          <cell r="P149" t="str">
            <v>Mar</v>
          </cell>
          <cell r="Q149" t="str">
            <v>Apr</v>
          </cell>
          <cell r="R149" t="str">
            <v>May</v>
          </cell>
          <cell r="S149" t="str">
            <v>Jun</v>
          </cell>
          <cell r="T149" t="str">
            <v>Jul</v>
          </cell>
          <cell r="U149" t="str">
            <v>Aug</v>
          </cell>
          <cell r="V149" t="str">
            <v>Sep</v>
          </cell>
          <cell r="W149" t="str">
            <v>Oct</v>
          </cell>
          <cell r="X149" t="str">
            <v>Nov</v>
          </cell>
          <cell r="Y149" t="str">
            <v>Dec</v>
          </cell>
          <cell r="Z149" t="str">
            <v>Jan</v>
          </cell>
          <cell r="AA149" t="str">
            <v>Feb</v>
          </cell>
          <cell r="AB149" t="str">
            <v>Mar</v>
          </cell>
          <cell r="AC149" t="str">
            <v>Apr</v>
          </cell>
          <cell r="AD149" t="str">
            <v>May</v>
          </cell>
          <cell r="AE149" t="str">
            <v>Jun</v>
          </cell>
          <cell r="AF149" t="str">
            <v>Jul</v>
          </cell>
          <cell r="AG149" t="str">
            <v>Aug</v>
          </cell>
          <cell r="AH149" t="str">
            <v>Sep</v>
          </cell>
          <cell r="AI149" t="str">
            <v>Oct</v>
          </cell>
          <cell r="AJ149" t="str">
            <v>Nov</v>
          </cell>
          <cell r="AK149" t="str">
            <v>Dec</v>
          </cell>
          <cell r="AL149" t="str">
            <v>Jan</v>
          </cell>
          <cell r="AM149" t="str">
            <v>Feb</v>
          </cell>
          <cell r="AN149" t="str">
            <v>Mar</v>
          </cell>
          <cell r="AO149" t="str">
            <v>Apr</v>
          </cell>
          <cell r="AP149" t="str">
            <v>May</v>
          </cell>
          <cell r="AQ149" t="str">
            <v>Jun</v>
          </cell>
          <cell r="AR149" t="str">
            <v>Jul</v>
          </cell>
          <cell r="AS149" t="str">
            <v>Aug</v>
          </cell>
          <cell r="AT149" t="str">
            <v>Sep</v>
          </cell>
          <cell r="AU149" t="str">
            <v>Oct</v>
          </cell>
          <cell r="AV149" t="str">
            <v>Nov</v>
          </cell>
          <cell r="AW149" t="str">
            <v>Dec</v>
          </cell>
          <cell r="AX149" t="str">
            <v>Jan</v>
          </cell>
          <cell r="AY149" t="str">
            <v>Feb</v>
          </cell>
          <cell r="AZ149" t="str">
            <v>Mar</v>
          </cell>
          <cell r="BA149" t="str">
            <v>Apr</v>
          </cell>
        </row>
        <row r="150">
          <cell r="A150" t="str">
            <v>In millions of Lari</v>
          </cell>
          <cell r="B150">
            <v>1.0531999999999999</v>
          </cell>
          <cell r="C150">
            <v>1.1044</v>
          </cell>
          <cell r="D150">
            <v>1.2765</v>
          </cell>
          <cell r="E150">
            <v>1.6463000000000001</v>
          </cell>
          <cell r="F150">
            <v>2.0463</v>
          </cell>
          <cell r="G150">
            <v>2.1421000000000001</v>
          </cell>
          <cell r="H150">
            <v>2.4559000000000002</v>
          </cell>
          <cell r="I150">
            <v>4.8464999999999998</v>
          </cell>
          <cell r="J150">
            <v>7.7529000000000003</v>
          </cell>
          <cell r="K150">
            <v>14.0029</v>
          </cell>
          <cell r="L150">
            <v>15.859170000000001</v>
          </cell>
          <cell r="M150">
            <v>21.105070000000001</v>
          </cell>
          <cell r="N150">
            <v>19.85915</v>
          </cell>
          <cell r="O150">
            <v>18.967970000000001</v>
          </cell>
          <cell r="P150">
            <v>19.286519999999999</v>
          </cell>
          <cell r="Q150">
            <v>20.61788</v>
          </cell>
          <cell r="R150">
            <v>21.1752</v>
          </cell>
          <cell r="S150">
            <v>23.53162</v>
          </cell>
          <cell r="T150">
            <v>24.70271</v>
          </cell>
          <cell r="U150">
            <v>20.977170000000001</v>
          </cell>
          <cell r="V150">
            <v>20.737819999999999</v>
          </cell>
          <cell r="W150">
            <v>94.954539999999994</v>
          </cell>
          <cell r="X150">
            <v>107.5286</v>
          </cell>
          <cell r="Y150">
            <v>131.3648</v>
          </cell>
          <cell r="Z150">
            <v>129.29400000000001</v>
          </cell>
          <cell r="AA150">
            <v>128.81659999999999</v>
          </cell>
          <cell r="AB150">
            <v>128.9648</v>
          </cell>
          <cell r="AC150">
            <v>132.20410000000001</v>
          </cell>
          <cell r="AD150">
            <v>134</v>
          </cell>
          <cell r="AE150">
            <v>139.66</v>
          </cell>
          <cell r="AF150">
            <v>151.959</v>
          </cell>
          <cell r="AG150">
            <v>162.393</v>
          </cell>
          <cell r="AH150">
            <v>171.98699999999999</v>
          </cell>
          <cell r="AI150">
            <v>168.3159</v>
          </cell>
          <cell r="AJ150">
            <v>164.59449999999998</v>
          </cell>
          <cell r="AK150">
            <v>185.57400000000001</v>
          </cell>
          <cell r="AL150">
            <v>169</v>
          </cell>
          <cell r="AM150">
            <v>167.61859999999999</v>
          </cell>
          <cell r="AN150">
            <v>170.5694</v>
          </cell>
          <cell r="AO150">
            <v>183.02359999999999</v>
          </cell>
          <cell r="AP150">
            <v>175.28129999999999</v>
          </cell>
          <cell r="AQ150">
            <v>178.18289999999999</v>
          </cell>
          <cell r="AR150">
            <v>195.7901</v>
          </cell>
          <cell r="AS150">
            <v>207.39680000000001</v>
          </cell>
          <cell r="AT150">
            <v>220.32980000000001</v>
          </cell>
          <cell r="AU150">
            <v>222.0727</v>
          </cell>
          <cell r="AV150">
            <v>222.70949999999999</v>
          </cell>
          <cell r="AW150">
            <v>254.5549</v>
          </cell>
          <cell r="AX150">
            <v>231.3</v>
          </cell>
          <cell r="AY150">
            <v>227.3</v>
          </cell>
          <cell r="AZ150">
            <v>229</v>
          </cell>
          <cell r="BA150">
            <v>237.55969999999999</v>
          </cell>
        </row>
        <row r="151">
          <cell r="A151" t="str">
            <v>exchange rate / eop</v>
          </cell>
          <cell r="AX151">
            <v>1.3240000000000001</v>
          </cell>
          <cell r="AY151">
            <v>1.3325</v>
          </cell>
          <cell r="AZ151">
            <v>1.335</v>
          </cell>
          <cell r="BA151">
            <v>1.335</v>
          </cell>
        </row>
        <row r="152">
          <cell r="A152" t="str">
            <v>Converted to millions of U.S.  dollars</v>
          </cell>
          <cell r="B152">
            <v>5.6118289596376707</v>
          </cell>
          <cell r="C152">
            <v>5.6060913705583753</v>
          </cell>
          <cell r="D152">
            <v>3.32421875</v>
          </cell>
          <cell r="E152">
            <v>1.6048937414700721</v>
          </cell>
          <cell r="F152">
            <v>2.5419875776397514</v>
          </cell>
          <cell r="G152">
            <v>2.6315724815724817</v>
          </cell>
          <cell r="H152">
            <v>2.6840437158469945</v>
          </cell>
          <cell r="I152">
            <v>2.4853846153846155</v>
          </cell>
          <cell r="J152">
            <v>3.3708260869565221</v>
          </cell>
          <cell r="K152">
            <v>6.8979802955665033</v>
          </cell>
          <cell r="L152">
            <v>9.9119812500000002</v>
          </cell>
          <cell r="M152">
            <v>16.4883359375</v>
          </cell>
          <cell r="N152">
            <v>15.27626923076923</v>
          </cell>
          <cell r="O152">
            <v>14.590746153846155</v>
          </cell>
          <cell r="P152">
            <v>14.835784615384615</v>
          </cell>
          <cell r="Q152">
            <v>15.859907692307692</v>
          </cell>
          <cell r="R152">
            <v>16.288615384615383</v>
          </cell>
          <cell r="S152">
            <v>18.101246153846155</v>
          </cell>
          <cell r="T152">
            <v>19.002084615384614</v>
          </cell>
          <cell r="U152">
            <v>16.136284615384614</v>
          </cell>
          <cell r="V152">
            <v>15.952169230769229</v>
          </cell>
          <cell r="W152">
            <v>75.96363199999999</v>
          </cell>
          <cell r="X152">
            <v>86.022880000000001</v>
          </cell>
          <cell r="Y152">
            <v>106.80065040650406</v>
          </cell>
          <cell r="Z152">
            <v>103.51801441152922</v>
          </cell>
          <cell r="AA152">
            <v>102.23539682539682</v>
          </cell>
          <cell r="AB152">
            <v>102.19080824088748</v>
          </cell>
          <cell r="AC152">
            <v>105.09069952305248</v>
          </cell>
          <cell r="AD152">
            <v>106.34920634920636</v>
          </cell>
          <cell r="AE152">
            <v>111.28286852589642</v>
          </cell>
          <cell r="AF152">
            <v>120.70776074350624</v>
          </cell>
          <cell r="AG152">
            <v>128.17127071823205</v>
          </cell>
          <cell r="AH152">
            <v>135.4228346456693</v>
          </cell>
          <cell r="AI152">
            <v>132.53220472440944</v>
          </cell>
          <cell r="AJ152">
            <v>128.58945312499998</v>
          </cell>
          <cell r="AK152">
            <v>145.6624803767661</v>
          </cell>
          <cell r="AL152">
            <v>131.31313131313132</v>
          </cell>
          <cell r="AM152">
            <v>129.93689922480618</v>
          </cell>
          <cell r="AN152">
            <v>131.81561051004635</v>
          </cell>
          <cell r="AO152">
            <v>141.00431432973804</v>
          </cell>
          <cell r="AP152">
            <v>134.83176923076923</v>
          </cell>
          <cell r="AQ152">
            <v>137.06376923076922</v>
          </cell>
          <cell r="AR152">
            <v>151.77527131782944</v>
          </cell>
          <cell r="AS152">
            <v>160.52383900928794</v>
          </cell>
          <cell r="AT152">
            <v>169.74560862865948</v>
          </cell>
          <cell r="AU152">
            <v>170.82515384615382</v>
          </cell>
          <cell r="AV152">
            <v>169.74809451219511</v>
          </cell>
          <cell r="AW152">
            <v>195.21081288343558</v>
          </cell>
          <cell r="AX152">
            <v>174.69788519637461</v>
          </cell>
          <cell r="AY152">
            <v>170.58161350844279</v>
          </cell>
          <cell r="AZ152">
            <v>171.53558052434457</v>
          </cell>
          <cell r="BA152">
            <v>177.94734082397002</v>
          </cell>
        </row>
        <row r="153">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row>
        <row r="154">
          <cell r="A154" t="str">
            <v>1994 - 1997</v>
          </cell>
        </row>
        <row r="155">
          <cell r="B155">
            <v>1994</v>
          </cell>
          <cell r="N155">
            <v>1995</v>
          </cell>
          <cell r="Z155">
            <v>1996</v>
          </cell>
          <cell r="AL155">
            <v>1997</v>
          </cell>
          <cell r="AX155">
            <v>1998</v>
          </cell>
        </row>
        <row r="156">
          <cell r="B156" t="str">
            <v>J</v>
          </cell>
          <cell r="C156" t="str">
            <v>F</v>
          </cell>
          <cell r="D156" t="str">
            <v>M</v>
          </cell>
          <cell r="E156" t="str">
            <v>A</v>
          </cell>
          <cell r="F156" t="str">
            <v>M</v>
          </cell>
          <cell r="G156" t="str">
            <v>J</v>
          </cell>
          <cell r="H156" t="str">
            <v>J</v>
          </cell>
          <cell r="I156" t="str">
            <v>A</v>
          </cell>
          <cell r="J156" t="str">
            <v>S</v>
          </cell>
          <cell r="K156" t="str">
            <v>O</v>
          </cell>
          <cell r="L156" t="str">
            <v>N</v>
          </cell>
          <cell r="M156" t="str">
            <v>D</v>
          </cell>
          <cell r="N156" t="str">
            <v>Jan</v>
          </cell>
          <cell r="O156" t="str">
            <v>Feb</v>
          </cell>
          <cell r="P156" t="str">
            <v>Mar</v>
          </cell>
          <cell r="Q156" t="str">
            <v>Apr</v>
          </cell>
          <cell r="R156" t="str">
            <v>May</v>
          </cell>
          <cell r="S156" t="str">
            <v>Jun</v>
          </cell>
          <cell r="T156" t="str">
            <v>Jul</v>
          </cell>
          <cell r="U156" t="str">
            <v>Aug</v>
          </cell>
          <cell r="V156" t="str">
            <v>Sep</v>
          </cell>
          <cell r="W156" t="str">
            <v>Oct</v>
          </cell>
          <cell r="X156" t="str">
            <v>Nov</v>
          </cell>
          <cell r="Y156" t="str">
            <v>Dec</v>
          </cell>
          <cell r="Z156" t="str">
            <v>Jan</v>
          </cell>
          <cell r="AA156" t="str">
            <v>Feb</v>
          </cell>
          <cell r="AB156" t="str">
            <v>Mar</v>
          </cell>
          <cell r="AC156" t="str">
            <v>Apr</v>
          </cell>
          <cell r="AD156" t="str">
            <v>May</v>
          </cell>
          <cell r="AE156" t="str">
            <v>Jun</v>
          </cell>
          <cell r="AF156" t="str">
            <v>Jul</v>
          </cell>
          <cell r="AG156" t="str">
            <v>Aug</v>
          </cell>
          <cell r="AH156" t="str">
            <v>Sep</v>
          </cell>
          <cell r="AI156" t="str">
            <v>Oct</v>
          </cell>
          <cell r="AJ156" t="str">
            <v>Nov</v>
          </cell>
          <cell r="AK156" t="str">
            <v>Dec</v>
          </cell>
          <cell r="AL156" t="str">
            <v>Jan</v>
          </cell>
          <cell r="AM156" t="str">
            <v>Feb</v>
          </cell>
          <cell r="AN156" t="str">
            <v>Mar</v>
          </cell>
          <cell r="AO156" t="str">
            <v>Apr</v>
          </cell>
          <cell r="AP156" t="str">
            <v>May</v>
          </cell>
          <cell r="AQ156" t="str">
            <v>Jun</v>
          </cell>
          <cell r="AR156" t="str">
            <v>Jul</v>
          </cell>
          <cell r="AS156" t="str">
            <v>Aug</v>
          </cell>
          <cell r="AT156" t="str">
            <v>Sep</v>
          </cell>
          <cell r="AU156" t="str">
            <v>Oct</v>
          </cell>
          <cell r="AV156" t="str">
            <v>Nov</v>
          </cell>
          <cell r="AW156" t="str">
            <v>Dec</v>
          </cell>
          <cell r="AX156" t="str">
            <v>Jan</v>
          </cell>
          <cell r="AY156" t="str">
            <v>Feb</v>
          </cell>
          <cell r="AZ156" t="str">
            <v>Mar</v>
          </cell>
          <cell r="BA156" t="str">
            <v>Apr</v>
          </cell>
        </row>
        <row r="157">
          <cell r="A157" t="str">
            <v>Money multiplier</v>
          </cell>
          <cell r="B157">
            <v>2.512311</v>
          </cell>
          <cell r="C157">
            <v>2.0479180000000001</v>
          </cell>
          <cell r="D157">
            <v>3.338187</v>
          </cell>
          <cell r="E157">
            <v>5.4592000000000001</v>
          </cell>
          <cell r="F157">
            <v>4.0753450000000004</v>
          </cell>
          <cell r="G157">
            <v>3.8511890000000002</v>
          </cell>
          <cell r="H157">
            <v>2.6265809999999998</v>
          </cell>
          <cell r="I157">
            <v>3.8005650000000002</v>
          </cell>
          <cell r="J157">
            <v>2.9353799999999999</v>
          </cell>
          <cell r="K157">
            <v>1.7181150000000001</v>
          </cell>
          <cell r="L157">
            <v>1.9473</v>
          </cell>
          <cell r="M157">
            <v>1.87</v>
          </cell>
          <cell r="N157">
            <v>1.2435229999999999</v>
          </cell>
          <cell r="O157">
            <v>1.0735600000000001</v>
          </cell>
          <cell r="P157">
            <v>1.3412010000000001</v>
          </cell>
          <cell r="Q157">
            <v>1.448515</v>
          </cell>
          <cell r="R157">
            <v>1.2110069999999999</v>
          </cell>
          <cell r="S157">
            <v>1.1627860000000001</v>
          </cell>
          <cell r="T157">
            <v>1.26749</v>
          </cell>
          <cell r="U157">
            <v>1.330538</v>
          </cell>
          <cell r="V157">
            <v>1.47505</v>
          </cell>
          <cell r="W157">
            <v>1.149643</v>
          </cell>
          <cell r="X157">
            <v>1.1452610000000001</v>
          </cell>
          <cell r="Y157">
            <v>1.1739489999999999</v>
          </cell>
          <cell r="Z157">
            <v>1.1893279999999999</v>
          </cell>
          <cell r="AA157">
            <v>1.190267</v>
          </cell>
          <cell r="AB157">
            <v>1.218264</v>
          </cell>
          <cell r="AC157">
            <v>1.2063379999999999</v>
          </cell>
          <cell r="AD157">
            <v>1.1715960000000001</v>
          </cell>
          <cell r="AE157">
            <v>1.1574085638994676</v>
          </cell>
          <cell r="AF157">
            <v>1.1957052848141958</v>
          </cell>
          <cell r="AG157">
            <v>1.1550618022851342</v>
          </cell>
          <cell r="AH157">
            <v>1.1368276769296508</v>
          </cell>
          <cell r="AI157">
            <v>1.1470786226110776</v>
          </cell>
          <cell r="AJ157">
            <v>1.2251459117214165</v>
          </cell>
          <cell r="AK157">
            <v>1.2264192569189176</v>
          </cell>
          <cell r="AL157">
            <v>1.2251806712951299</v>
          </cell>
          <cell r="AM157">
            <v>1.2076677954332833</v>
          </cell>
          <cell r="AN157">
            <v>1.2273710028071849</v>
          </cell>
          <cell r="AO157">
            <v>1.2882060829110615</v>
          </cell>
          <cell r="AP157">
            <v>1.2909935540540278</v>
          </cell>
          <cell r="AQ157">
            <v>1.3049662527322077</v>
          </cell>
          <cell r="AR157">
            <v>1.3093358772290695</v>
          </cell>
          <cell r="AS157">
            <v>1.3142301997159398</v>
          </cell>
          <cell r="AT157">
            <v>1.3420791146117004</v>
          </cell>
          <cell r="AU157">
            <v>1.345802328289627</v>
          </cell>
          <cell r="AV157">
            <v>1.372543838303206</v>
          </cell>
          <cell r="AW157">
            <v>1.3464030089548964</v>
          </cell>
          <cell r="AX157">
            <v>1.39</v>
          </cell>
          <cell r="AY157">
            <v>1.42</v>
          </cell>
          <cell r="AZ157">
            <v>1.3861115013828451</v>
          </cell>
          <cell r="BA157">
            <v>1.3785724566278799</v>
          </cell>
        </row>
        <row r="158">
          <cell r="A158" t="str">
            <v>M3/RESERVE MONEY</v>
          </cell>
        </row>
        <row r="160">
          <cell r="A160" t="str">
            <v>FIGURE 9 - 13  INTEREST RATES (SEE ALSO FIG_MDATA)</v>
          </cell>
        </row>
        <row r="161">
          <cell r="A161" t="str">
            <v>ANNUAL RATE</v>
          </cell>
        </row>
        <row r="162">
          <cell r="AJ162" t="str">
            <v>Q:\...\MON\GEOINTER2.XLS</v>
          </cell>
        </row>
        <row r="163">
          <cell r="A163" t="str">
            <v>Background data used to calculate quarterly averages below:</v>
          </cell>
          <cell r="B163" t="str">
            <v>1995-97</v>
          </cell>
          <cell r="AJ163">
            <v>35898</v>
          </cell>
        </row>
        <row r="164">
          <cell r="B164">
            <v>1995</v>
          </cell>
          <cell r="L164">
            <v>1996</v>
          </cell>
          <cell r="X164">
            <v>1997</v>
          </cell>
          <cell r="AJ164">
            <v>1998</v>
          </cell>
          <cell r="AV164">
            <v>1999</v>
          </cell>
        </row>
        <row r="165">
          <cell r="B165" t="str">
            <v>MAR</v>
          </cell>
          <cell r="C165" t="str">
            <v>APR</v>
          </cell>
          <cell r="D165" t="str">
            <v>MAY</v>
          </cell>
          <cell r="E165" t="str">
            <v>JUN</v>
          </cell>
          <cell r="F165" t="str">
            <v>JUL</v>
          </cell>
          <cell r="G165" t="str">
            <v>AUG</v>
          </cell>
          <cell r="H165" t="str">
            <v>SEP</v>
          </cell>
          <cell r="I165" t="str">
            <v>OCT</v>
          </cell>
          <cell r="J165" t="str">
            <v>NOV</v>
          </cell>
          <cell r="K165" t="str">
            <v>DEC</v>
          </cell>
          <cell r="L165" t="str">
            <v>JAN</v>
          </cell>
          <cell r="M165" t="str">
            <v>FEB</v>
          </cell>
          <cell r="N165" t="str">
            <v>MAR</v>
          </cell>
          <cell r="O165" t="str">
            <v>APR</v>
          </cell>
          <cell r="P165" t="str">
            <v>MAY</v>
          </cell>
          <cell r="Q165" t="str">
            <v>JUN</v>
          </cell>
          <cell r="R165" t="str">
            <v>JUL</v>
          </cell>
          <cell r="S165" t="str">
            <v>AUG</v>
          </cell>
          <cell r="T165" t="str">
            <v>SEP</v>
          </cell>
          <cell r="U165" t="str">
            <v>OCT</v>
          </cell>
          <cell r="V165" t="str">
            <v>NOV</v>
          </cell>
          <cell r="W165" t="str">
            <v>DEC</v>
          </cell>
          <cell r="X165" t="str">
            <v>JAN</v>
          </cell>
          <cell r="Y165" t="str">
            <v>FEB</v>
          </cell>
          <cell r="Z165" t="str">
            <v>MAR</v>
          </cell>
          <cell r="AA165" t="str">
            <v>APR</v>
          </cell>
          <cell r="AB165" t="str">
            <v>MAY</v>
          </cell>
          <cell r="AC165" t="str">
            <v>JUN</v>
          </cell>
          <cell r="AD165" t="str">
            <v>JUL</v>
          </cell>
          <cell r="AE165" t="str">
            <v>AUG</v>
          </cell>
          <cell r="AF165" t="str">
            <v>SEP</v>
          </cell>
          <cell r="AG165" t="str">
            <v>OCT</v>
          </cell>
          <cell r="AH165" t="str">
            <v>NOV</v>
          </cell>
          <cell r="AI165" t="str">
            <v>DEC</v>
          </cell>
          <cell r="AJ165" t="str">
            <v>JAN</v>
          </cell>
          <cell r="AK165" t="str">
            <v>FEB</v>
          </cell>
          <cell r="AL165" t="str">
            <v>MAR</v>
          </cell>
          <cell r="AM165" t="str">
            <v>APR</v>
          </cell>
          <cell r="AN165" t="str">
            <v>MAY</v>
          </cell>
          <cell r="AO165" t="str">
            <v>JUN</v>
          </cell>
          <cell r="AP165" t="str">
            <v>JUL</v>
          </cell>
          <cell r="AQ165" t="str">
            <v>AUG</v>
          </cell>
          <cell r="AR165" t="str">
            <v>SEP</v>
          </cell>
          <cell r="AS165" t="str">
            <v>OCT</v>
          </cell>
          <cell r="AT165" t="str">
            <v>NOV</v>
          </cell>
          <cell r="AU165" t="str">
            <v>DEC</v>
          </cell>
          <cell r="AV165" t="str">
            <v>JAN</v>
          </cell>
        </row>
        <row r="166">
          <cell r="A166" t="str">
            <v>Loans 1/</v>
          </cell>
          <cell r="B166">
            <v>111.2</v>
          </cell>
          <cell r="C166">
            <v>108.05714285714285</v>
          </cell>
          <cell r="D166">
            <v>99.228571428571428</v>
          </cell>
          <cell r="E166">
            <v>94.1</v>
          </cell>
          <cell r="F166">
            <v>88.142857142857139</v>
          </cell>
          <cell r="G166">
            <v>86.385714285714286</v>
          </cell>
          <cell r="H166">
            <v>79.228571428571428</v>
          </cell>
          <cell r="I166">
            <v>70.657142857142844</v>
          </cell>
          <cell r="J166">
            <v>65.728571428571428</v>
          </cell>
          <cell r="K166">
            <v>69.771428571428572</v>
          </cell>
          <cell r="L166">
            <v>67.128571428571433</v>
          </cell>
          <cell r="M166">
            <v>74.371428571428567</v>
          </cell>
          <cell r="N166">
            <v>75.457142857142856</v>
          </cell>
          <cell r="O166">
            <v>64.283333333333331</v>
          </cell>
          <cell r="P166">
            <v>60.166666666666671</v>
          </cell>
          <cell r="Q166">
            <v>60.585714285714289</v>
          </cell>
          <cell r="R166">
            <v>56.9</v>
          </cell>
          <cell r="S166">
            <v>62.157142857142858</v>
          </cell>
          <cell r="T166">
            <v>62.328571428571422</v>
          </cell>
          <cell r="U166">
            <v>57.428571428571431</v>
          </cell>
          <cell r="V166">
            <v>56.885714285714286</v>
          </cell>
          <cell r="W166">
            <v>53.166666666666671</v>
          </cell>
          <cell r="X166">
            <v>67.866666666666674</v>
          </cell>
          <cell r="Y166">
            <v>64.671428571428578</v>
          </cell>
          <cell r="Z166">
            <v>62.614285714285714</v>
          </cell>
          <cell r="AA166">
            <v>61.885714285714286</v>
          </cell>
          <cell r="AB166">
            <v>55.585714285714289</v>
          </cell>
          <cell r="AC166">
            <v>55.614285714285714</v>
          </cell>
          <cell r="AD166">
            <v>46.271428571428572</v>
          </cell>
          <cell r="AE166">
            <v>43.357142857142861</v>
          </cell>
          <cell r="AF166">
            <v>43.914285714285711</v>
          </cell>
          <cell r="AG166">
            <v>46.442857142857143</v>
          </cell>
          <cell r="AH166">
            <v>45.4</v>
          </cell>
          <cell r="AI166">
            <v>45</v>
          </cell>
          <cell r="AJ166">
            <v>45</v>
          </cell>
          <cell r="AK166">
            <v>41</v>
          </cell>
          <cell r="AL166">
            <v>45.875</v>
          </cell>
          <cell r="AM166">
            <v>47.75</v>
          </cell>
          <cell r="AN166">
            <v>47</v>
          </cell>
          <cell r="AO166">
            <v>45.5</v>
          </cell>
          <cell r="AP166">
            <v>43.75</v>
          </cell>
          <cell r="AQ166">
            <v>44.875</v>
          </cell>
          <cell r="AR166">
            <v>48.5</v>
          </cell>
          <cell r="AS166">
            <v>51.75</v>
          </cell>
          <cell r="AT166">
            <v>50.875</v>
          </cell>
          <cell r="AU166">
            <v>49.625</v>
          </cell>
          <cell r="AV166">
            <v>41.875</v>
          </cell>
        </row>
        <row r="167">
          <cell r="A167" t="str">
            <v>Interbank creditauction  2/</v>
          </cell>
          <cell r="B167" t="str">
            <v>--</v>
          </cell>
          <cell r="C167" t="str">
            <v>--</v>
          </cell>
          <cell r="D167">
            <v>70.666666666666671</v>
          </cell>
          <cell r="E167">
            <v>65.5</v>
          </cell>
          <cell r="F167">
            <v>37.5</v>
          </cell>
          <cell r="G167">
            <v>42.5</v>
          </cell>
          <cell r="H167">
            <v>42.666666666666664</v>
          </cell>
          <cell r="I167">
            <v>41.75</v>
          </cell>
          <cell r="J167">
            <v>50.25</v>
          </cell>
          <cell r="K167">
            <v>36.5</v>
          </cell>
          <cell r="L167">
            <v>28</v>
          </cell>
          <cell r="M167">
            <v>33.666666666666664</v>
          </cell>
          <cell r="N167">
            <v>44</v>
          </cell>
          <cell r="O167">
            <v>43.2</v>
          </cell>
          <cell r="P167">
            <v>42</v>
          </cell>
          <cell r="Q167">
            <v>30</v>
          </cell>
          <cell r="R167">
            <v>16.399999999999999</v>
          </cell>
          <cell r="S167">
            <v>15.25</v>
          </cell>
          <cell r="T167">
            <v>14.25</v>
          </cell>
          <cell r="U167">
            <v>13</v>
          </cell>
          <cell r="V167">
            <v>13</v>
          </cell>
          <cell r="W167">
            <v>13</v>
          </cell>
          <cell r="X167">
            <v>14.8</v>
          </cell>
          <cell r="Y167">
            <v>16</v>
          </cell>
          <cell r="Z167">
            <v>16</v>
          </cell>
          <cell r="AA167">
            <v>16</v>
          </cell>
          <cell r="AB167">
            <v>16</v>
          </cell>
          <cell r="AC167" t="str">
            <v>--</v>
          </cell>
          <cell r="AD167">
            <v>21</v>
          </cell>
          <cell r="AE167">
            <v>18</v>
          </cell>
          <cell r="AF167">
            <v>14</v>
          </cell>
          <cell r="AG167">
            <v>15.5</v>
          </cell>
          <cell r="AH167">
            <v>20.666666666666668</v>
          </cell>
          <cell r="AI167">
            <v>31</v>
          </cell>
          <cell r="AJ167">
            <v>35.666666666666664</v>
          </cell>
          <cell r="AK167">
            <v>22.5</v>
          </cell>
          <cell r="AL167">
            <v>36.75</v>
          </cell>
          <cell r="AM167">
            <v>29.5</v>
          </cell>
          <cell r="AN167">
            <v>27</v>
          </cell>
          <cell r="AO167">
            <v>14.333333333333334</v>
          </cell>
          <cell r="AP167">
            <v>24.25</v>
          </cell>
          <cell r="AQ167">
            <v>14.5</v>
          </cell>
          <cell r="AR167">
            <v>39</v>
          </cell>
          <cell r="AS167">
            <v>43.333333333333336</v>
          </cell>
          <cell r="AT167">
            <v>73</v>
          </cell>
          <cell r="AU167" t="str">
            <v>...</v>
          </cell>
          <cell r="AV167">
            <v>40</v>
          </cell>
        </row>
        <row r="168">
          <cell r="A168" t="str">
            <v>Interbank creditauction  2/</v>
          </cell>
        </row>
        <row r="169">
          <cell r="A169" t="str">
            <v>Deposits  1/</v>
          </cell>
          <cell r="B169">
            <v>37.24285714285714</v>
          </cell>
          <cell r="C169">
            <v>35.128571428571426</v>
          </cell>
          <cell r="D169">
            <v>32.200000000000003</v>
          </cell>
          <cell r="E169">
            <v>27.357142857142858</v>
          </cell>
          <cell r="F169">
            <v>25.428571428571431</v>
          </cell>
          <cell r="G169">
            <v>20.160714285714285</v>
          </cell>
          <cell r="H169">
            <v>17.626984126984127</v>
          </cell>
          <cell r="I169">
            <v>21.134920634920636</v>
          </cell>
          <cell r="J169">
            <v>17.580357142857142</v>
          </cell>
          <cell r="K169">
            <v>17.875</v>
          </cell>
          <cell r="L169">
            <v>16.883928571428569</v>
          </cell>
          <cell r="M169">
            <v>14.160714285714285</v>
          </cell>
          <cell r="N169">
            <v>17.258928571428569</v>
          </cell>
          <cell r="O169">
            <v>15.634920634920636</v>
          </cell>
          <cell r="P169">
            <v>14.730158730158731</v>
          </cell>
          <cell r="Q169">
            <v>14.769841269841269</v>
          </cell>
          <cell r="R169">
            <v>14.916666666666668</v>
          </cell>
          <cell r="S169">
            <v>14.479166666666668</v>
          </cell>
          <cell r="T169">
            <v>14.75</v>
          </cell>
          <cell r="U169">
            <v>15.579365079365079</v>
          </cell>
          <cell r="V169">
            <v>17.020833333333336</v>
          </cell>
          <cell r="W169">
            <v>16.087301587301589</v>
          </cell>
          <cell r="X169">
            <v>16.425000000000001</v>
          </cell>
          <cell r="Y169">
            <v>15.854166666666668</v>
          </cell>
          <cell r="Z169">
            <v>13.520833333333332</v>
          </cell>
          <cell r="AA169">
            <v>12.85</v>
          </cell>
          <cell r="AB169">
            <v>11.020833333333332</v>
          </cell>
          <cell r="AC169">
            <v>13.229166666666668</v>
          </cell>
          <cell r="AD169">
            <v>13.0625</v>
          </cell>
          <cell r="AE169">
            <v>14.625</v>
          </cell>
          <cell r="AF169">
            <v>15.44047619047619</v>
          </cell>
          <cell r="AG169">
            <v>13.666666666666668</v>
          </cell>
          <cell r="AH169">
            <v>13.987500000000001</v>
          </cell>
          <cell r="AI169">
            <v>12.55</v>
          </cell>
          <cell r="AJ169">
            <v>9.75</v>
          </cell>
          <cell r="AK169">
            <v>10.75</v>
          </cell>
          <cell r="AL169">
            <v>10.375</v>
          </cell>
          <cell r="AM169">
            <v>10.375</v>
          </cell>
          <cell r="AN169">
            <v>9.375</v>
          </cell>
          <cell r="AO169">
            <v>11</v>
          </cell>
          <cell r="AP169">
            <v>10.458333333333332</v>
          </cell>
          <cell r="AQ169">
            <v>11.541666666666668</v>
          </cell>
          <cell r="AR169">
            <v>12.291666666666668</v>
          </cell>
          <cell r="AS169">
            <v>11</v>
          </cell>
          <cell r="AT169">
            <v>11.75</v>
          </cell>
          <cell r="AU169">
            <v>11.25</v>
          </cell>
          <cell r="AV169">
            <v>9.625</v>
          </cell>
        </row>
        <row r="170">
          <cell r="A170" t="str">
            <v xml:space="preserve">QUARTERLY--USED IN RED98 - average of monthly </v>
          </cell>
          <cell r="B170">
            <v>1995</v>
          </cell>
          <cell r="C170">
            <v>1995</v>
          </cell>
          <cell r="F170">
            <v>1996</v>
          </cell>
          <cell r="J170">
            <v>1997</v>
          </cell>
          <cell r="N170">
            <v>1998</v>
          </cell>
        </row>
        <row r="171">
          <cell r="B171" t="str">
            <v>MAR</v>
          </cell>
          <cell r="C171" t="str">
            <v>Jun</v>
          </cell>
          <cell r="D171" t="str">
            <v>Sept</v>
          </cell>
          <cell r="E171" t="str">
            <v>Dec</v>
          </cell>
          <cell r="F171" t="str">
            <v>Mar</v>
          </cell>
          <cell r="G171" t="str">
            <v>Jun</v>
          </cell>
          <cell r="H171" t="str">
            <v>Sept</v>
          </cell>
          <cell r="I171" t="str">
            <v>Dec</v>
          </cell>
          <cell r="J171" t="str">
            <v>Mar</v>
          </cell>
          <cell r="K171" t="str">
            <v>Jun</v>
          </cell>
          <cell r="L171" t="str">
            <v>Sept</v>
          </cell>
          <cell r="M171" t="str">
            <v>Dec</v>
          </cell>
          <cell r="N171" t="str">
            <v>Mar</v>
          </cell>
          <cell r="O171" t="str">
            <v>Jun</v>
          </cell>
          <cell r="P171" t="str">
            <v>Sept</v>
          </cell>
          <cell r="Q171" t="str">
            <v>Dec</v>
          </cell>
          <cell r="R171" t="str">
            <v>Mar</v>
          </cell>
        </row>
        <row r="172">
          <cell r="A172" t="str">
            <v>Loans 1/</v>
          </cell>
          <cell r="C172">
            <v>100.46190476190475</v>
          </cell>
          <cell r="D172">
            <v>84.585714285714275</v>
          </cell>
          <cell r="E172">
            <v>68.719047619047615</v>
          </cell>
          <cell r="F172">
            <v>72.319047619047623</v>
          </cell>
          <cell r="G172">
            <v>61.678571428571423</v>
          </cell>
          <cell r="H172">
            <v>60.461904761904755</v>
          </cell>
          <cell r="I172">
            <v>55.826984126984122</v>
          </cell>
          <cell r="J172">
            <v>65.050793650793651</v>
          </cell>
          <cell r="K172">
            <v>57.695238095238096</v>
          </cell>
          <cell r="L172">
            <v>44.514285714285712</v>
          </cell>
          <cell r="M172">
            <v>45.614285714285721</v>
          </cell>
          <cell r="N172">
            <v>43.958333333333336</v>
          </cell>
          <cell r="O172">
            <v>46.75</v>
          </cell>
          <cell r="P172">
            <v>45.708333333333336</v>
          </cell>
          <cell r="Q172">
            <v>50.75</v>
          </cell>
        </row>
        <row r="173">
          <cell r="A173" t="str">
            <v>Interbank creditauction  2/</v>
          </cell>
          <cell r="C173">
            <v>68.083333333333343</v>
          </cell>
          <cell r="D173">
            <v>40.888888888888886</v>
          </cell>
          <cell r="E173">
            <v>42.833333333333336</v>
          </cell>
          <cell r="F173">
            <v>35.222222222222221</v>
          </cell>
          <cell r="G173">
            <v>38.4</v>
          </cell>
          <cell r="H173">
            <v>15.299999999999999</v>
          </cell>
          <cell r="I173">
            <v>13</v>
          </cell>
          <cell r="J173">
            <v>15.6</v>
          </cell>
          <cell r="K173">
            <v>16</v>
          </cell>
          <cell r="L173">
            <v>17.666666666666668</v>
          </cell>
          <cell r="M173">
            <v>22.388888888888889</v>
          </cell>
          <cell r="N173">
            <v>31.638888888888886</v>
          </cell>
          <cell r="O173">
            <v>23.611111111111111</v>
          </cell>
          <cell r="P173">
            <v>25.916666666666668</v>
          </cell>
          <cell r="Q173">
            <v>58.166666666666671</v>
          </cell>
        </row>
        <row r="174">
          <cell r="A174" t="str">
            <v>Deposits  1/</v>
          </cell>
          <cell r="C174">
            <v>31.56190476190476</v>
          </cell>
          <cell r="D174">
            <v>21.072089947089946</v>
          </cell>
          <cell r="E174">
            <v>18.863425925925927</v>
          </cell>
          <cell r="F174">
            <v>16.101190476190474</v>
          </cell>
          <cell r="G174">
            <v>15.044973544973544</v>
          </cell>
          <cell r="H174">
            <v>14.715277777777779</v>
          </cell>
          <cell r="I174">
            <v>16.229166666666668</v>
          </cell>
          <cell r="J174">
            <v>15.266666666666666</v>
          </cell>
          <cell r="K174">
            <v>12.366666666666665</v>
          </cell>
          <cell r="L174">
            <v>14.375992063492063</v>
          </cell>
          <cell r="M174">
            <v>13.401388888888889</v>
          </cell>
          <cell r="N174">
            <v>10.291666666666666</v>
          </cell>
          <cell r="O174">
            <v>10.25</v>
          </cell>
          <cell r="P174">
            <v>11.430555555555557</v>
          </cell>
          <cell r="Q174">
            <v>11.333333333333334</v>
          </cell>
        </row>
        <row r="175">
          <cell r="A175" t="str">
            <v>NOTE:  NO DATA BEFORE MARCH 1995 on file</v>
          </cell>
        </row>
        <row r="178">
          <cell r="A178" t="str">
            <v>Figure 09.  Composition of Total Revenue,  1997 Q1-Q2</v>
          </cell>
          <cell r="B178" t="str">
            <v>PIE CHART - DATA FROM JOSE BAILEN  May 12, 1998</v>
          </cell>
        </row>
        <row r="179">
          <cell r="A179" t="str">
            <v>BRO (Unweighted average), in percent</v>
          </cell>
        </row>
        <row r="180">
          <cell r="B180" t="str">
            <v>BRO</v>
          </cell>
        </row>
        <row r="181">
          <cell r="A181" t="str">
            <v>Payroll tax</v>
          </cell>
          <cell r="B181">
            <v>27.1</v>
          </cell>
        </row>
        <row r="182">
          <cell r="A182" t="str">
            <v>Enterprise tax</v>
          </cell>
          <cell r="B182">
            <v>10.7</v>
          </cell>
        </row>
        <row r="183">
          <cell r="A183" t="str">
            <v>Income tax</v>
          </cell>
          <cell r="B183">
            <v>9.3000000000000007</v>
          </cell>
        </row>
        <row r="184">
          <cell r="A184" t="str">
            <v>VAT and other indirect taxes</v>
          </cell>
          <cell r="B184">
            <v>32.1</v>
          </cell>
        </row>
        <row r="185">
          <cell r="A185" t="str">
            <v>Trade</v>
          </cell>
          <cell r="B185">
            <v>3.2</v>
          </cell>
        </row>
        <row r="186">
          <cell r="A186" t="str">
            <v>Other</v>
          </cell>
          <cell r="B186">
            <v>17.5</v>
          </cell>
        </row>
        <row r="187">
          <cell r="A187" t="str">
            <v xml:space="preserve">  Validation</v>
          </cell>
          <cell r="B187">
            <v>99.899999999999991</v>
          </cell>
        </row>
        <row r="188">
          <cell r="A188" t="str">
            <v>Georgia</v>
          </cell>
        </row>
        <row r="189">
          <cell r="B189" t="str">
            <v>GEO</v>
          </cell>
        </row>
        <row r="190">
          <cell r="A190" t="str">
            <v>Payroll tax</v>
          </cell>
          <cell r="B190">
            <v>17.8</v>
          </cell>
        </row>
        <row r="191">
          <cell r="A191" t="str">
            <v>Enterprise tax</v>
          </cell>
          <cell r="B191">
            <v>7.8</v>
          </cell>
        </row>
        <row r="192">
          <cell r="A192" t="str">
            <v>Income tax</v>
          </cell>
          <cell r="B192">
            <v>11.1</v>
          </cell>
        </row>
        <row r="193">
          <cell r="A193" t="str">
            <v>VAT and other indirect taxes</v>
          </cell>
          <cell r="B193">
            <v>34.4</v>
          </cell>
        </row>
        <row r="194">
          <cell r="A194" t="str">
            <v>Trade</v>
          </cell>
          <cell r="B194">
            <v>6.7</v>
          </cell>
        </row>
        <row r="195">
          <cell r="A195" t="str">
            <v>Other</v>
          </cell>
          <cell r="B195">
            <v>22.2</v>
          </cell>
        </row>
        <row r="196">
          <cell r="A196" t="str">
            <v xml:space="preserve">  Validation</v>
          </cell>
          <cell r="B196">
            <v>100</v>
          </cell>
        </row>
        <row r="200">
          <cell r="A200" t="str">
            <v>FIGURE 8 BILATERAL REAL EXCHANGE RATES</v>
          </cell>
          <cell r="C200" t="str">
            <v>1995 = 100</v>
          </cell>
          <cell r="D200">
            <v>47.428766666666668</v>
          </cell>
        </row>
        <row r="201">
          <cell r="A201" t="str">
            <v>see WORK sheet for data used-calculated by KenKang-JD checked.</v>
          </cell>
          <cell r="D201">
            <v>227.87390000000002</v>
          </cell>
        </row>
        <row r="202">
          <cell r="A202" t="str">
            <v>1991-97</v>
          </cell>
          <cell r="B202">
            <v>1991</v>
          </cell>
          <cell r="N202">
            <v>1992</v>
          </cell>
          <cell r="Z202">
            <v>1993</v>
          </cell>
          <cell r="AL202">
            <v>1994</v>
          </cell>
          <cell r="AX202">
            <v>1995</v>
          </cell>
          <cell r="BJ202">
            <v>1996</v>
          </cell>
          <cell r="BV202">
            <v>1997</v>
          </cell>
        </row>
        <row r="203">
          <cell r="B203" t="str">
            <v>J</v>
          </cell>
          <cell r="C203" t="str">
            <v>F</v>
          </cell>
          <cell r="D203" t="str">
            <v>M</v>
          </cell>
          <cell r="E203" t="str">
            <v>A</v>
          </cell>
          <cell r="F203" t="str">
            <v>M</v>
          </cell>
          <cell r="G203" t="str">
            <v>J</v>
          </cell>
          <cell r="H203" t="str">
            <v>J</v>
          </cell>
          <cell r="I203" t="str">
            <v>A</v>
          </cell>
          <cell r="J203" t="str">
            <v>S</v>
          </cell>
          <cell r="K203" t="str">
            <v>O</v>
          </cell>
          <cell r="L203" t="str">
            <v>N</v>
          </cell>
          <cell r="M203" t="str">
            <v>D</v>
          </cell>
          <cell r="N203" t="str">
            <v>J</v>
          </cell>
          <cell r="O203" t="str">
            <v>F</v>
          </cell>
          <cell r="P203" t="str">
            <v>M</v>
          </cell>
          <cell r="Q203" t="str">
            <v>A</v>
          </cell>
          <cell r="R203" t="str">
            <v>M</v>
          </cell>
          <cell r="S203" t="str">
            <v>J</v>
          </cell>
          <cell r="T203" t="str">
            <v>J</v>
          </cell>
          <cell r="U203" t="str">
            <v>A</v>
          </cell>
          <cell r="V203" t="str">
            <v>S</v>
          </cell>
          <cell r="W203" t="str">
            <v>O</v>
          </cell>
          <cell r="X203" t="str">
            <v>N</v>
          </cell>
          <cell r="Y203" t="str">
            <v>D</v>
          </cell>
          <cell r="Z203" t="str">
            <v>J</v>
          </cell>
          <cell r="AA203" t="str">
            <v>F</v>
          </cell>
          <cell r="AB203" t="str">
            <v>M</v>
          </cell>
          <cell r="AC203" t="str">
            <v>A</v>
          </cell>
          <cell r="AD203" t="str">
            <v>M</v>
          </cell>
          <cell r="AE203" t="str">
            <v>J</v>
          </cell>
          <cell r="AF203" t="str">
            <v>J</v>
          </cell>
          <cell r="AG203" t="str">
            <v>A</v>
          </cell>
          <cell r="AH203" t="str">
            <v>S</v>
          </cell>
          <cell r="AI203" t="str">
            <v>O</v>
          </cell>
          <cell r="AJ203" t="str">
            <v>N</v>
          </cell>
          <cell r="AK203" t="str">
            <v>D</v>
          </cell>
          <cell r="AL203" t="str">
            <v>J</v>
          </cell>
          <cell r="AM203" t="str">
            <v>F</v>
          </cell>
          <cell r="AN203" t="str">
            <v>M</v>
          </cell>
          <cell r="AO203" t="str">
            <v>A</v>
          </cell>
          <cell r="AP203" t="str">
            <v>M</v>
          </cell>
          <cell r="AQ203" t="str">
            <v>J</v>
          </cell>
          <cell r="AR203" t="str">
            <v>J</v>
          </cell>
          <cell r="AS203" t="str">
            <v>A</v>
          </cell>
          <cell r="AT203" t="str">
            <v>S</v>
          </cell>
          <cell r="AU203" t="str">
            <v>O</v>
          </cell>
          <cell r="AV203" t="str">
            <v>N</v>
          </cell>
          <cell r="AW203" t="str">
            <v>D</v>
          </cell>
          <cell r="AX203" t="str">
            <v>J</v>
          </cell>
          <cell r="AY203" t="str">
            <v>F</v>
          </cell>
          <cell r="AZ203" t="str">
            <v>M</v>
          </cell>
          <cell r="BA203" t="str">
            <v>A</v>
          </cell>
          <cell r="BB203" t="str">
            <v>M</v>
          </cell>
          <cell r="BC203" t="str">
            <v>J</v>
          </cell>
          <cell r="BD203" t="str">
            <v>J</v>
          </cell>
          <cell r="BE203" t="str">
            <v>A</v>
          </cell>
          <cell r="BF203" t="str">
            <v>S</v>
          </cell>
          <cell r="BG203" t="str">
            <v>O</v>
          </cell>
          <cell r="BH203" t="str">
            <v>N</v>
          </cell>
          <cell r="BI203" t="str">
            <v>D</v>
          </cell>
          <cell r="BJ203" t="str">
            <v>J</v>
          </cell>
          <cell r="BK203" t="str">
            <v>F</v>
          </cell>
          <cell r="BL203" t="str">
            <v>M</v>
          </cell>
          <cell r="BM203" t="str">
            <v>A</v>
          </cell>
          <cell r="BN203" t="str">
            <v>M</v>
          </cell>
          <cell r="BO203" t="str">
            <v>J</v>
          </cell>
          <cell r="BP203" t="str">
            <v>J</v>
          </cell>
          <cell r="BQ203" t="str">
            <v>A</v>
          </cell>
          <cell r="BR203" t="str">
            <v>S</v>
          </cell>
          <cell r="BS203" t="str">
            <v>O</v>
          </cell>
          <cell r="BT203" t="str">
            <v>N</v>
          </cell>
          <cell r="BU203" t="str">
            <v>D</v>
          </cell>
          <cell r="BV203" t="str">
            <v>J</v>
          </cell>
          <cell r="BW203" t="str">
            <v>F</v>
          </cell>
          <cell r="BX203" t="str">
            <v>M</v>
          </cell>
          <cell r="BY203" t="str">
            <v>A</v>
          </cell>
          <cell r="BZ203" t="str">
            <v>M</v>
          </cell>
          <cell r="CA203" t="str">
            <v>J</v>
          </cell>
          <cell r="CB203" t="str">
            <v>J</v>
          </cell>
          <cell r="CC203" t="str">
            <v>A</v>
          </cell>
          <cell r="CD203" t="str">
            <v>S</v>
          </cell>
          <cell r="CE203" t="str">
            <v>O</v>
          </cell>
          <cell r="CF203" t="str">
            <v>N</v>
          </cell>
          <cell r="CG203" t="str">
            <v>D</v>
          </cell>
        </row>
        <row r="204">
          <cell r="A204" t="str">
            <v>RUSSIA</v>
          </cell>
          <cell r="B204">
            <v>153.80000000000001</v>
          </cell>
          <cell r="C204">
            <v>151.30000000000001</v>
          </cell>
          <cell r="D204">
            <v>151.30000000000001</v>
          </cell>
          <cell r="E204">
            <v>141.6</v>
          </cell>
          <cell r="F204">
            <v>137.9</v>
          </cell>
          <cell r="G204">
            <v>138.69999999999999</v>
          </cell>
          <cell r="H204">
            <v>140.9</v>
          </cell>
          <cell r="I204">
            <v>141</v>
          </cell>
          <cell r="J204">
            <v>150.5</v>
          </cell>
          <cell r="K204">
            <v>152.4</v>
          </cell>
          <cell r="L204">
            <v>146.9</v>
          </cell>
          <cell r="M204">
            <v>181.5</v>
          </cell>
          <cell r="N204">
            <v>48.3</v>
          </cell>
          <cell r="O204">
            <v>44.6</v>
          </cell>
          <cell r="P204">
            <v>114.1</v>
          </cell>
          <cell r="Q204">
            <v>144.69999999999999</v>
          </cell>
          <cell r="R204">
            <v>104</v>
          </cell>
          <cell r="S204">
            <v>109.5</v>
          </cell>
          <cell r="T204">
            <v>119.4</v>
          </cell>
          <cell r="U204">
            <v>116.6</v>
          </cell>
          <cell r="V204">
            <v>116</v>
          </cell>
          <cell r="W204">
            <v>98.7</v>
          </cell>
          <cell r="X204">
            <v>88.4</v>
          </cell>
          <cell r="Y204">
            <v>95.7</v>
          </cell>
          <cell r="Z204">
            <v>96.4</v>
          </cell>
          <cell r="AA204">
            <v>105.9</v>
          </cell>
          <cell r="AB204">
            <v>100.4</v>
          </cell>
          <cell r="AC204">
            <v>46.1</v>
          </cell>
          <cell r="AD204">
            <v>49.9</v>
          </cell>
          <cell r="AE204">
            <v>38</v>
          </cell>
          <cell r="AF204">
            <v>22.1</v>
          </cell>
          <cell r="AG204">
            <v>21.2</v>
          </cell>
          <cell r="AH204">
            <v>15.9</v>
          </cell>
          <cell r="AI204">
            <v>12.7</v>
          </cell>
          <cell r="AJ204">
            <v>17.399999999999999</v>
          </cell>
          <cell r="AK204">
            <v>12.4</v>
          </cell>
          <cell r="AL204">
            <v>17.399999999999999</v>
          </cell>
          <cell r="AM204">
            <v>17.7</v>
          </cell>
          <cell r="AN204">
            <v>16.7</v>
          </cell>
          <cell r="AO204">
            <v>11.5</v>
          </cell>
          <cell r="AP204">
            <v>14</v>
          </cell>
          <cell r="AQ204">
            <v>17.100000000000001</v>
          </cell>
          <cell r="AR204">
            <v>17.3</v>
          </cell>
          <cell r="AS204">
            <v>13.90854</v>
          </cell>
          <cell r="AT204">
            <v>35.245049999999999</v>
          </cell>
          <cell r="AU204">
            <v>37.062890000000003</v>
          </cell>
          <cell r="AV204">
            <v>41.287909999999997</v>
          </cell>
          <cell r="AW204">
            <v>44.526020000000003</v>
          </cell>
          <cell r="AX204">
            <v>51.854660000000003</v>
          </cell>
          <cell r="AY204">
            <v>54.106400000000001</v>
          </cell>
          <cell r="AZ204">
            <v>53.859180000000002</v>
          </cell>
          <cell r="BA204">
            <v>51.994239999999998</v>
          </cell>
          <cell r="BB204">
            <v>51.114199999999997</v>
          </cell>
          <cell r="BC204">
            <v>44.010919999999999</v>
          </cell>
          <cell r="BD204">
            <v>40.423929999999999</v>
          </cell>
          <cell r="BE204">
            <v>39.049950000000003</v>
          </cell>
          <cell r="BF204">
            <v>39.393210000000003</v>
          </cell>
          <cell r="BG204">
            <v>47.697859999999999</v>
          </cell>
          <cell r="BH204">
            <v>46.981430000000003</v>
          </cell>
          <cell r="BI204">
            <v>48.659219999999998</v>
          </cell>
          <cell r="BJ204">
            <v>47.876820000000002</v>
          </cell>
          <cell r="BK204">
            <v>48.4</v>
          </cell>
          <cell r="BL204">
            <v>49.1</v>
          </cell>
          <cell r="BM204">
            <v>49.9</v>
          </cell>
          <cell r="BN204">
            <v>50.1</v>
          </cell>
          <cell r="BO204">
            <v>50.6</v>
          </cell>
          <cell r="BP204">
            <v>50.4</v>
          </cell>
          <cell r="BQ204">
            <v>51.6</v>
          </cell>
          <cell r="BR204">
            <v>52.5</v>
          </cell>
          <cell r="BS204">
            <v>52.7</v>
          </cell>
          <cell r="BT204">
            <v>52.4</v>
          </cell>
          <cell r="BU204">
            <v>52.7</v>
          </cell>
        </row>
        <row r="205">
          <cell r="A205" t="str">
            <v>USA</v>
          </cell>
          <cell r="B205">
            <v>251.36349999999999</v>
          </cell>
          <cell r="C205">
            <v>262.08449999999999</v>
          </cell>
          <cell r="D205">
            <v>266.59410000000003</v>
          </cell>
          <cell r="E205">
            <v>78.794049999999999</v>
          </cell>
          <cell r="F205">
            <v>78.404499999999999</v>
          </cell>
          <cell r="G205">
            <v>78.799289999999999</v>
          </cell>
          <cell r="H205">
            <v>76.633719999999997</v>
          </cell>
          <cell r="I205">
            <v>68.750410000000002</v>
          </cell>
          <cell r="J205">
            <v>74.062629999999999</v>
          </cell>
          <cell r="K205">
            <v>78.02234</v>
          </cell>
          <cell r="L205">
            <v>57.285110000000003</v>
          </cell>
          <cell r="M205">
            <v>36</v>
          </cell>
          <cell r="N205">
            <v>18.597529999999999</v>
          </cell>
          <cell r="O205">
            <v>25.237189999999998</v>
          </cell>
          <cell r="P205">
            <v>86.585849999999994</v>
          </cell>
          <cell r="Q205">
            <v>127.64230000000001</v>
          </cell>
          <cell r="R205">
            <v>126.91840000000001</v>
          </cell>
          <cell r="S205">
            <v>148.11670000000001</v>
          </cell>
          <cell r="T205">
            <v>149.85329999999999</v>
          </cell>
          <cell r="U205">
            <v>134.1686</v>
          </cell>
          <cell r="V205">
            <v>115.8433</v>
          </cell>
          <cell r="W205">
            <v>82.112399999999994</v>
          </cell>
          <cell r="X205">
            <v>77.141080000000002</v>
          </cell>
          <cell r="Y205">
            <v>107.7833</v>
          </cell>
          <cell r="Z205">
            <v>115.32680000000001</v>
          </cell>
          <cell r="AA205">
            <v>135.07169999999999</v>
          </cell>
          <cell r="AB205">
            <v>131.49180000000001</v>
          </cell>
          <cell r="AC205">
            <v>62.042189999999998</v>
          </cell>
          <cell r="AD205">
            <v>66.465980000000002</v>
          </cell>
          <cell r="AE205">
            <v>51.334319999999998</v>
          </cell>
          <cell r="AF205">
            <v>38.521120000000003</v>
          </cell>
          <cell r="AG205">
            <v>48.042619999999999</v>
          </cell>
          <cell r="AH205">
            <v>40.588749999999997</v>
          </cell>
          <cell r="AI205">
            <v>34.900350000000003</v>
          </cell>
          <cell r="AJ205">
            <v>55.431559999999998</v>
          </cell>
          <cell r="AK205">
            <v>42.681510000000003</v>
          </cell>
          <cell r="AL205">
            <v>60.491</v>
          </cell>
          <cell r="AM205">
            <v>61.98912</v>
          </cell>
          <cell r="AN205">
            <v>57.869709999999998</v>
          </cell>
          <cell r="AO205">
            <v>41.293430000000001</v>
          </cell>
          <cell r="AP205">
            <v>51.132399999999997</v>
          </cell>
          <cell r="AQ205">
            <v>63.52196</v>
          </cell>
          <cell r="AR205">
            <v>64.944280000000006</v>
          </cell>
          <cell r="AS205">
            <v>52.179160000000003</v>
          </cell>
          <cell r="AT205">
            <v>127.8134</v>
          </cell>
          <cell r="AU205">
            <v>115.7991</v>
          </cell>
          <cell r="AV205">
            <v>142.08349999999999</v>
          </cell>
          <cell r="AW205">
            <v>165.91669999999999</v>
          </cell>
          <cell r="AX205">
            <v>201.3707</v>
          </cell>
          <cell r="AY205">
            <v>208.02850000000001</v>
          </cell>
          <cell r="AZ205">
            <v>201.57230000000001</v>
          </cell>
          <cell r="BA205">
            <v>198.87960000000001</v>
          </cell>
          <cell r="BB205">
            <v>209.08680000000001</v>
          </cell>
          <cell r="BC205">
            <v>206.03380000000001</v>
          </cell>
          <cell r="BD205">
            <v>207.84690000000001</v>
          </cell>
          <cell r="BE205">
            <v>214.36259999999999</v>
          </cell>
          <cell r="BF205">
            <v>222.58080000000001</v>
          </cell>
          <cell r="BG205">
            <v>279.63749999999999</v>
          </cell>
          <cell r="BH205">
            <v>285.17090000000002</v>
          </cell>
          <cell r="BI205">
            <v>299.91640000000001</v>
          </cell>
          <cell r="BJ205">
            <v>300.94499999999999</v>
          </cell>
          <cell r="BK205">
            <v>306.5</v>
          </cell>
          <cell r="BL205">
            <v>313.637</v>
          </cell>
          <cell r="BM205">
            <v>318.9128</v>
          </cell>
          <cell r="BN205">
            <v>319.2</v>
          </cell>
          <cell r="BO205">
            <v>321.8</v>
          </cell>
          <cell r="BP205">
            <v>316.10000000000002</v>
          </cell>
          <cell r="BQ205">
            <v>314.3</v>
          </cell>
          <cell r="BR205">
            <v>314.60000000000002</v>
          </cell>
          <cell r="BS205">
            <v>314.60000000000002</v>
          </cell>
          <cell r="BT205">
            <v>315.5</v>
          </cell>
          <cell r="BU205">
            <v>318.8</v>
          </cell>
        </row>
        <row r="207">
          <cell r="A207" t="str">
            <v>COMPARE ABOVE WITH KEN KANG'S VERSION BELOW</v>
          </cell>
        </row>
        <row r="208">
          <cell r="A208" t="str">
            <v>RER = 1995 = 100</v>
          </cell>
        </row>
        <row r="209">
          <cell r="B209">
            <v>33239</v>
          </cell>
          <cell r="C209">
            <v>33270</v>
          </cell>
          <cell r="D209">
            <v>33298</v>
          </cell>
          <cell r="E209">
            <v>33329</v>
          </cell>
          <cell r="F209">
            <v>33359</v>
          </cell>
          <cell r="G209">
            <v>33390</v>
          </cell>
          <cell r="H209">
            <v>33420</v>
          </cell>
          <cell r="I209">
            <v>33451</v>
          </cell>
          <cell r="J209">
            <v>33482</v>
          </cell>
          <cell r="K209">
            <v>33512</v>
          </cell>
          <cell r="L209">
            <v>33543</v>
          </cell>
          <cell r="M209">
            <v>33573</v>
          </cell>
          <cell r="N209">
            <v>33604</v>
          </cell>
          <cell r="O209">
            <v>33635</v>
          </cell>
          <cell r="P209">
            <v>33664</v>
          </cell>
          <cell r="Q209">
            <v>33695</v>
          </cell>
          <cell r="R209">
            <v>33725</v>
          </cell>
          <cell r="S209">
            <v>33756</v>
          </cell>
          <cell r="T209">
            <v>33786</v>
          </cell>
          <cell r="U209">
            <v>33817</v>
          </cell>
          <cell r="V209">
            <v>33848</v>
          </cell>
          <cell r="W209">
            <v>33878</v>
          </cell>
          <cell r="X209">
            <v>33909</v>
          </cell>
          <cell r="Y209">
            <v>33939</v>
          </cell>
          <cell r="Z209">
            <v>33970</v>
          </cell>
          <cell r="AA209">
            <v>34001</v>
          </cell>
          <cell r="AB209">
            <v>34029</v>
          </cell>
          <cell r="AC209">
            <v>34060</v>
          </cell>
          <cell r="AD209">
            <v>34090</v>
          </cell>
          <cell r="AE209">
            <v>34121</v>
          </cell>
          <cell r="AF209">
            <v>34151</v>
          </cell>
          <cell r="AG209">
            <v>34182</v>
          </cell>
          <cell r="AH209">
            <v>34213</v>
          </cell>
          <cell r="AI209">
            <v>34243</v>
          </cell>
          <cell r="AJ209">
            <v>34274</v>
          </cell>
          <cell r="AK209">
            <v>34304</v>
          </cell>
          <cell r="AL209">
            <v>34335</v>
          </cell>
          <cell r="AM209">
            <v>34366</v>
          </cell>
          <cell r="AN209">
            <v>34394</v>
          </cell>
          <cell r="AO209">
            <v>34425</v>
          </cell>
          <cell r="AP209">
            <v>34455</v>
          </cell>
          <cell r="AQ209">
            <v>34486</v>
          </cell>
          <cell r="AR209">
            <v>34516</v>
          </cell>
          <cell r="AS209">
            <v>34547</v>
          </cell>
          <cell r="AT209">
            <v>34578</v>
          </cell>
          <cell r="AU209">
            <v>34608</v>
          </cell>
          <cell r="AV209">
            <v>34639</v>
          </cell>
          <cell r="AW209">
            <v>34669</v>
          </cell>
          <cell r="AX209">
            <v>34700</v>
          </cell>
          <cell r="AY209">
            <v>34731</v>
          </cell>
          <cell r="AZ209">
            <v>34759</v>
          </cell>
          <cell r="BA209">
            <v>34790</v>
          </cell>
          <cell r="BB209">
            <v>34820</v>
          </cell>
          <cell r="BC209">
            <v>34851</v>
          </cell>
          <cell r="BD209">
            <v>34881</v>
          </cell>
          <cell r="BE209">
            <v>34912</v>
          </cell>
          <cell r="BF209">
            <v>34943</v>
          </cell>
          <cell r="BG209">
            <v>34973</v>
          </cell>
          <cell r="BH209">
            <v>35004</v>
          </cell>
          <cell r="BI209">
            <v>35034</v>
          </cell>
          <cell r="BJ209">
            <v>35065</v>
          </cell>
          <cell r="BK209">
            <v>35096</v>
          </cell>
          <cell r="BL209">
            <v>35125</v>
          </cell>
          <cell r="BM209">
            <v>35156</v>
          </cell>
          <cell r="BN209">
            <v>35186</v>
          </cell>
          <cell r="BO209">
            <v>35217</v>
          </cell>
          <cell r="BP209">
            <v>35247</v>
          </cell>
          <cell r="BQ209">
            <v>35278</v>
          </cell>
          <cell r="BR209">
            <v>35309</v>
          </cell>
          <cell r="BS209">
            <v>35339</v>
          </cell>
          <cell r="BT209">
            <v>35370</v>
          </cell>
          <cell r="BU209">
            <v>35400</v>
          </cell>
          <cell r="BV209">
            <v>35431</v>
          </cell>
          <cell r="BW209">
            <v>35462</v>
          </cell>
          <cell r="BX209">
            <v>35490</v>
          </cell>
          <cell r="BY209">
            <v>35521</v>
          </cell>
          <cell r="BZ209">
            <v>35551</v>
          </cell>
          <cell r="CA209">
            <v>35582</v>
          </cell>
          <cell r="CB209">
            <v>35612</v>
          </cell>
          <cell r="CC209">
            <v>35643</v>
          </cell>
          <cell r="CD209">
            <v>35674</v>
          </cell>
          <cell r="CE209">
            <v>35704</v>
          </cell>
          <cell r="CF209">
            <v>35735</v>
          </cell>
          <cell r="CG209">
            <v>35765</v>
          </cell>
          <cell r="CH209">
            <v>35796</v>
          </cell>
          <cell r="CI209">
            <v>35827</v>
          </cell>
          <cell r="CJ209">
            <v>35855</v>
          </cell>
        </row>
        <row r="210">
          <cell r="A210" t="str">
            <v>RUSSIA</v>
          </cell>
          <cell r="AG210">
            <v>50.446667658158013</v>
          </cell>
          <cell r="AH210">
            <v>37.784181976309576</v>
          </cell>
          <cell r="AI210">
            <v>30.258046202871679</v>
          </cell>
          <cell r="AJ210">
            <v>41.530672701752515</v>
          </cell>
          <cell r="AK210">
            <v>29.528125783020332</v>
          </cell>
          <cell r="AL210">
            <v>41.436734801554969</v>
          </cell>
          <cell r="AM210">
            <v>42.155293006331505</v>
          </cell>
          <cell r="AN210">
            <v>39.797869777155675</v>
          </cell>
          <cell r="AO210">
            <v>27.304041530816853</v>
          </cell>
          <cell r="AP210">
            <v>33.155700597695798</v>
          </cell>
          <cell r="AQ210">
            <v>35.631986620253699</v>
          </cell>
          <cell r="AR210">
            <v>35.379698966786215</v>
          </cell>
          <cell r="AS210">
            <v>34.252409570215832</v>
          </cell>
          <cell r="AT210">
            <v>69.124499574772869</v>
          </cell>
          <cell r="AU210">
            <v>79.864399803141694</v>
          </cell>
          <cell r="AV210">
            <v>88.907744827801324</v>
          </cell>
          <cell r="AW210">
            <v>96.485243524102074</v>
          </cell>
          <cell r="AX210">
            <v>114.01732183938712</v>
          </cell>
          <cell r="AY210">
            <v>114.15556248853288</v>
          </cell>
          <cell r="AZ210">
            <v>113.38938257089816</v>
          </cell>
          <cell r="BA210">
            <v>109.45973066646788</v>
          </cell>
          <cell r="BB210">
            <v>107.34955414344925</v>
          </cell>
          <cell r="BC210">
            <v>92.520011775425047</v>
          </cell>
          <cell r="BD210">
            <v>84.99432499355531</v>
          </cell>
          <cell r="BE210">
            <v>82.025942370572778</v>
          </cell>
          <cell r="BF210">
            <v>82.749154751393675</v>
          </cell>
          <cell r="BG210">
            <v>100.05780256148478</v>
          </cell>
          <cell r="BH210">
            <v>98.31485786482709</v>
          </cell>
          <cell r="BI210">
            <v>100.96635397400595</v>
          </cell>
          <cell r="BJ210">
            <v>101.14898549239138</v>
          </cell>
          <cell r="BK210">
            <v>102.67654446879668</v>
          </cell>
          <cell r="BL210">
            <v>103.85744577858601</v>
          </cell>
          <cell r="BM210">
            <v>104.48626700317605</v>
          </cell>
          <cell r="BN210">
            <v>105.30892717392081</v>
          </cell>
          <cell r="BO210">
            <v>105.8273539950298</v>
          </cell>
          <cell r="BP210">
            <v>105.79756082738169</v>
          </cell>
          <cell r="BQ210">
            <v>107.84690403057733</v>
          </cell>
          <cell r="BR210">
            <v>109.75102187594901</v>
          </cell>
          <cell r="BS210">
            <v>110.039972041632</v>
          </cell>
          <cell r="BT210">
            <v>109.56526566519118</v>
          </cell>
          <cell r="BU210">
            <v>109.79460149670523</v>
          </cell>
          <cell r="BV210">
            <v>109.08564586717178</v>
          </cell>
          <cell r="BW210">
            <v>110.33424326563008</v>
          </cell>
          <cell r="BX210">
            <v>110.12108911117485</v>
          </cell>
          <cell r="BY210">
            <v>109.97169073779183</v>
          </cell>
          <cell r="BZ210">
            <v>110.38101248502996</v>
          </cell>
          <cell r="CA210">
            <v>107.22803121121078</v>
          </cell>
          <cell r="CB210">
            <v>105.88206377949031</v>
          </cell>
          <cell r="CC210">
            <v>106.88059109049757</v>
          </cell>
          <cell r="CD210">
            <v>108.40777817097671</v>
          </cell>
          <cell r="CE210">
            <v>109.42518705245355</v>
          </cell>
          <cell r="CF210">
            <v>111.84578167746398</v>
          </cell>
          <cell r="CG210">
            <v>110.77158196003292</v>
          </cell>
          <cell r="CH210">
            <v>110.10452120793352</v>
          </cell>
        </row>
        <row r="211">
          <cell r="A211" t="str">
            <v>US</v>
          </cell>
          <cell r="AG211">
            <v>23.871532692735265</v>
          </cell>
          <cell r="AH211">
            <v>20.168705892769673</v>
          </cell>
          <cell r="AI211">
            <v>17.361573150772159</v>
          </cell>
          <cell r="AJ211">
            <v>27.58232139664149</v>
          </cell>
          <cell r="AK211">
            <v>21.247700783380441</v>
          </cell>
          <cell r="AL211">
            <v>30.101781160505599</v>
          </cell>
          <cell r="AM211">
            <v>30.850031441864449</v>
          </cell>
          <cell r="AN211">
            <v>28.713755506152662</v>
          </cell>
          <cell r="AO211">
            <v>20.456324265890011</v>
          </cell>
          <cell r="AP211">
            <v>25.311724370055327</v>
          </cell>
          <cell r="AQ211">
            <v>27.600432736884041</v>
          </cell>
          <cell r="AR211">
            <v>27.691621519581958</v>
          </cell>
          <cell r="AS211">
            <v>26.780453685913319</v>
          </cell>
          <cell r="AT211">
            <v>52.247656875719656</v>
          </cell>
          <cell r="AU211">
            <v>52.00749267863889</v>
          </cell>
          <cell r="AV211">
            <v>63.768686984642102</v>
          </cell>
          <cell r="AW211">
            <v>74.927556327340952</v>
          </cell>
          <cell r="AX211">
            <v>92.28227460137002</v>
          </cell>
          <cell r="AY211">
            <v>91.466889062065221</v>
          </cell>
          <cell r="AZ211">
            <v>88.447245888933551</v>
          </cell>
          <cell r="BA211">
            <v>87.261119313372802</v>
          </cell>
          <cell r="BB211">
            <v>91.527781536674411</v>
          </cell>
          <cell r="BC211">
            <v>90.2600332174231</v>
          </cell>
          <cell r="BD211">
            <v>91.070862665861839</v>
          </cell>
          <cell r="BE211">
            <v>93.830780172854219</v>
          </cell>
          <cell r="BF211">
            <v>97.485838855885774</v>
          </cell>
          <cell r="BG211">
            <v>122.22350822720824</v>
          </cell>
          <cell r="BH211">
            <v>124.42164124126262</v>
          </cell>
          <cell r="BI211">
            <v>129.72202521708815</v>
          </cell>
          <cell r="BJ211">
            <v>132.55098228440008</v>
          </cell>
          <cell r="BK211">
            <v>135.6692979201965</v>
          </cell>
          <cell r="BL211">
            <v>138.26024305322014</v>
          </cell>
          <cell r="BM211">
            <v>139.68058681397241</v>
          </cell>
          <cell r="BN211">
            <v>139.7418542795634</v>
          </cell>
          <cell r="BO211">
            <v>140.80721494351522</v>
          </cell>
          <cell r="BP211">
            <v>138.91579958732217</v>
          </cell>
          <cell r="BQ211">
            <v>137.48226409806489</v>
          </cell>
          <cell r="BR211">
            <v>137.53557328985303</v>
          </cell>
          <cell r="BS211">
            <v>137.54281894008818</v>
          </cell>
          <cell r="BT211">
            <v>138.10034554056696</v>
          </cell>
          <cell r="BU211">
            <v>138.904699350329</v>
          </cell>
          <cell r="BV211">
            <v>139.14107700729164</v>
          </cell>
          <cell r="BW211">
            <v>141.07380607197953</v>
          </cell>
          <cell r="BX211">
            <v>141.15223166483753</v>
          </cell>
          <cell r="BY211">
            <v>141.07406750642267</v>
          </cell>
          <cell r="BZ211">
            <v>142.39599330533986</v>
          </cell>
          <cell r="CA211">
            <v>139.40936732876543</v>
          </cell>
          <cell r="CB211">
            <v>138.24477713023856</v>
          </cell>
          <cell r="CC211">
            <v>138.91430612919001</v>
          </cell>
          <cell r="CD211">
            <v>139.24094275865662</v>
          </cell>
          <cell r="CE211">
            <v>139.78180816835834</v>
          </cell>
          <cell r="CF211">
            <v>142.2482741258481</v>
          </cell>
          <cell r="CG211">
            <v>142.46887529199111</v>
          </cell>
        </row>
        <row r="213">
          <cell r="A213" t="str">
            <v>CHECKS:</v>
          </cell>
          <cell r="AW213" t="str">
            <v>AVERAGE=</v>
          </cell>
          <cell r="AX213">
            <v>1.0218954799691711</v>
          </cell>
        </row>
        <row r="214">
          <cell r="A214" t="str">
            <v>RER_RUS</v>
          </cell>
          <cell r="AG214">
            <v>0.51551221659378643</v>
          </cell>
          <cell r="AH214">
            <v>0.38611484775923377</v>
          </cell>
          <cell r="AI214">
            <v>0.30920560647412909</v>
          </cell>
          <cell r="AJ214">
            <v>0.42440006713999934</v>
          </cell>
          <cell r="AK214">
            <v>0.30174658269629617</v>
          </cell>
          <cell r="AL214">
            <v>0.42344011998390274</v>
          </cell>
          <cell r="AM214">
            <v>0.4307830337994617</v>
          </cell>
          <cell r="AN214">
            <v>0.40669263237677061</v>
          </cell>
          <cell r="AO214">
            <v>0.27901876625232269</v>
          </cell>
          <cell r="AP214">
            <v>0.33881660575996481</v>
          </cell>
          <cell r="AQ214">
            <v>0.36412166069559238</v>
          </cell>
          <cell r="AR214">
            <v>0.36154354456828786</v>
          </cell>
          <cell r="AS214">
            <v>0.35002382517856334</v>
          </cell>
          <cell r="AT214">
            <v>0.70638013670591271</v>
          </cell>
          <cell r="AU214">
            <v>0.8161306916928126</v>
          </cell>
          <cell r="AV214">
            <v>0.90854422573782612</v>
          </cell>
          <cell r="AW214">
            <v>0.98597834241004645</v>
          </cell>
          <cell r="AX214">
            <v>1.1651378582585996</v>
          </cell>
          <cell r="AY214">
            <v>1.1665505332037001</v>
          </cell>
          <cell r="AZ214">
            <v>1.1587209752569594</v>
          </cell>
          <cell r="BA214">
            <v>1.1185640400670638</v>
          </cell>
          <cell r="BB214">
            <v>1.0970002415589659</v>
          </cell>
          <cell r="BC214">
            <v>0.94545781840001342</v>
          </cell>
          <cell r="BD214">
            <v>0.86855316533944915</v>
          </cell>
          <cell r="BE214">
            <v>0.83821939748700036</v>
          </cell>
          <cell r="BF214">
            <v>0.84560987211718652</v>
          </cell>
          <cell r="BG214">
            <v>1.0224861617322905</v>
          </cell>
          <cell r="BH214">
            <v>1.0046750886587832</v>
          </cell>
          <cell r="BI214">
            <v>1.0317706075500404</v>
          </cell>
          <cell r="BJ214">
            <v>1.0336369107814201</v>
          </cell>
          <cell r="BK214">
            <v>1.0492469669151692</v>
          </cell>
          <cell r="BL214">
            <v>1.0613145440228031</v>
          </cell>
          <cell r="BM214">
            <v>1.0677404396939756</v>
          </cell>
          <cell r="BN214">
            <v>1.076147166794323</v>
          </cell>
          <cell r="BO214">
            <v>1.0814449470461835</v>
          </cell>
          <cell r="BP214">
            <v>1.0811404920126477</v>
          </cell>
          <cell r="BQ214">
            <v>1.1020826375751596</v>
          </cell>
          <cell r="BR214">
            <v>1.121540731770299</v>
          </cell>
          <cell r="BS214">
            <v>1.124493500452777</v>
          </cell>
          <cell r="BT214">
            <v>1.1196424974488028</v>
          </cell>
          <cell r="BU214">
            <v>1.1219860699449946</v>
          </cell>
          <cell r="BV214">
            <v>1.1147412844118052</v>
          </cell>
          <cell r="BW214">
            <v>1.1275006447896634</v>
          </cell>
          <cell r="BX214">
            <v>1.1253224321199189</v>
          </cell>
          <cell r="BY214">
            <v>1.1237957368951703</v>
          </cell>
          <cell r="BZ214">
            <v>1.1279785773287276</v>
          </cell>
          <cell r="CA214">
            <v>1.095758404207295</v>
          </cell>
          <cell r="CB214">
            <v>1.0820040238606863</v>
          </cell>
          <cell r="CC214">
            <v>1.0922079293181273</v>
          </cell>
          <cell r="CD214">
            <v>1.1078141850642167</v>
          </cell>
          <cell r="CE214">
            <v>1.1182110404368335</v>
          </cell>
          <cell r="CF214">
            <v>1.1429469874981917</v>
          </cell>
          <cell r="CG214">
            <v>1.1319697891399221</v>
          </cell>
          <cell r="CH214">
            <v>1.12515312546557</v>
          </cell>
        </row>
        <row r="215">
          <cell r="A215" t="str">
            <v>RER_US</v>
          </cell>
          <cell r="AG215">
            <v>23.899117163914873</v>
          </cell>
          <cell r="AH215">
            <v>20.192011605628171</v>
          </cell>
          <cell r="AI215">
            <v>17.381635114131381</v>
          </cell>
          <cell r="AJ215">
            <v>27.614193826427446</v>
          </cell>
          <cell r="AK215">
            <v>21.272253316200022</v>
          </cell>
          <cell r="AL215">
            <v>30.136564922636193</v>
          </cell>
          <cell r="AM215">
            <v>30.88567983588052</v>
          </cell>
          <cell r="AN215">
            <v>28.746935351427481</v>
          </cell>
          <cell r="AO215">
            <v>20.479962332804956</v>
          </cell>
          <cell r="AP215">
            <v>25.340973037930116</v>
          </cell>
          <cell r="AQ215">
            <v>27.632326095017977</v>
          </cell>
          <cell r="AR215">
            <v>27.723620249850164</v>
          </cell>
          <cell r="AS215">
            <v>26.811399526818654</v>
          </cell>
          <cell r="AT215">
            <v>52.308031046236529</v>
          </cell>
          <cell r="AU215">
            <v>52.067589330218958</v>
          </cell>
          <cell r="AV215">
            <v>63.84237414712684</v>
          </cell>
          <cell r="AW215">
            <v>75.014137991144167</v>
          </cell>
          <cell r="AX215">
            <v>92.388910307459597</v>
          </cell>
          <cell r="AY215">
            <v>91.572582558905026</v>
          </cell>
          <cell r="AZ215">
            <v>88.549450072323978</v>
          </cell>
          <cell r="BA215">
            <v>87.361952882033137</v>
          </cell>
          <cell r="BB215">
            <v>91.633545397103049</v>
          </cell>
          <cell r="BC215">
            <v>90.364332146067682</v>
          </cell>
          <cell r="BD215">
            <v>91.17609853901854</v>
          </cell>
          <cell r="BE215">
            <v>93.939205236496079</v>
          </cell>
          <cell r="BF215">
            <v>97.598487479958351</v>
          </cell>
          <cell r="BG215">
            <v>122.36474217659726</v>
          </cell>
          <cell r="BH215">
            <v>124.56541521761831</v>
          </cell>
          <cell r="BI215">
            <v>129.87192399032654</v>
          </cell>
          <cell r="BJ215">
            <v>132.7041500259823</v>
          </cell>
          <cell r="BK215">
            <v>135.82606899504148</v>
          </cell>
          <cell r="BL215">
            <v>138.42000806449434</v>
          </cell>
          <cell r="BM215">
            <v>139.84199308691328</v>
          </cell>
          <cell r="BN215">
            <v>139.90333134940954</v>
          </cell>
          <cell r="BO215">
            <v>140.96992307845088</v>
          </cell>
          <cell r="BP215">
            <v>139.07632211930331</v>
          </cell>
          <cell r="BQ215">
            <v>137.64113012483134</v>
          </cell>
          <cell r="BR215">
            <v>137.69450091743428</v>
          </cell>
          <cell r="BS215">
            <v>137.70175494029607</v>
          </cell>
          <cell r="BT215">
            <v>138.25992578413536</v>
          </cell>
          <cell r="BU215">
            <v>139.06520905556076</v>
          </cell>
          <cell r="BV215">
            <v>139.30185985596793</v>
          </cell>
          <cell r="BW215">
            <v>141.23682226318434</v>
          </cell>
          <cell r="BX215">
            <v>141.31533847982143</v>
          </cell>
          <cell r="BY215">
            <v>141.23708399972497</v>
          </cell>
          <cell r="BZ215">
            <v>142.56053733458094</v>
          </cell>
          <cell r="CA215">
            <v>139.57046019719351</v>
          </cell>
          <cell r="CB215">
            <v>138.40452427004584</v>
          </cell>
          <cell r="CC215">
            <v>139.07482693542303</v>
          </cell>
          <cell r="CD215">
            <v>139.40184100603713</v>
          </cell>
          <cell r="CE215">
            <v>139.94333140645472</v>
          </cell>
          <cell r="CF215">
            <v>142.41264745991424</v>
          </cell>
          <cell r="CG215">
            <v>142.63350353916181</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50.44666765815802</v>
          </cell>
          <cell r="AH216">
            <v>37.784181976309576</v>
          </cell>
          <cell r="AI216">
            <v>30.258046202871679</v>
          </cell>
          <cell r="AJ216">
            <v>41.530672701752515</v>
          </cell>
          <cell r="AK216">
            <v>29.528125783020332</v>
          </cell>
          <cell r="AL216">
            <v>41.436734801554977</v>
          </cell>
          <cell r="AM216">
            <v>42.155293006331505</v>
          </cell>
          <cell r="AN216">
            <v>39.797869777155668</v>
          </cell>
          <cell r="AO216">
            <v>27.304041530816853</v>
          </cell>
          <cell r="AP216">
            <v>33.155700597695798</v>
          </cell>
          <cell r="AQ216">
            <v>35.631986620253706</v>
          </cell>
          <cell r="AR216">
            <v>35.379698966786215</v>
          </cell>
          <cell r="AS216">
            <v>34.252409570215832</v>
          </cell>
          <cell r="AT216">
            <v>69.124499574772855</v>
          </cell>
          <cell r="AU216">
            <v>79.864399803141708</v>
          </cell>
          <cell r="AV216">
            <v>88.907744827801309</v>
          </cell>
          <cell r="AW216">
            <v>96.485243524102074</v>
          </cell>
          <cell r="AX216">
            <v>114.01732183938714</v>
          </cell>
          <cell r="AY216">
            <v>114.15556248853287</v>
          </cell>
          <cell r="AZ216">
            <v>113.38938257089816</v>
          </cell>
          <cell r="BA216">
            <v>109.45973066646788</v>
          </cell>
          <cell r="BB216">
            <v>107.34955414344924</v>
          </cell>
          <cell r="BC216">
            <v>92.520011775425047</v>
          </cell>
          <cell r="BD216">
            <v>84.99432499355531</v>
          </cell>
          <cell r="BE216">
            <v>82.025942370572778</v>
          </cell>
          <cell r="BF216">
            <v>82.749154751393675</v>
          </cell>
          <cell r="BG216">
            <v>100.05780256148478</v>
          </cell>
          <cell r="BH216">
            <v>98.314857864827104</v>
          </cell>
          <cell r="BI216">
            <v>100.96635397400595</v>
          </cell>
          <cell r="BJ216">
            <v>101.14898549239138</v>
          </cell>
          <cell r="BK216">
            <v>102.67654446879668</v>
          </cell>
          <cell r="BL216">
            <v>103.85744577858603</v>
          </cell>
          <cell r="BM216">
            <v>104.48626700317605</v>
          </cell>
          <cell r="BN216">
            <v>105.30892717392082</v>
          </cell>
          <cell r="BO216">
            <v>105.82735399502981</v>
          </cell>
          <cell r="BP216">
            <v>105.79756082738167</v>
          </cell>
          <cell r="BQ216">
            <v>107.84690403057733</v>
          </cell>
          <cell r="BR216">
            <v>109.75102187594901</v>
          </cell>
          <cell r="BS216">
            <v>110.03997204163201</v>
          </cell>
          <cell r="BT216">
            <v>109.56526566519118</v>
          </cell>
          <cell r="BU216">
            <v>109.79460149670524</v>
          </cell>
          <cell r="BV216">
            <v>109.08564586717178</v>
          </cell>
          <cell r="BW216">
            <v>110.33424326563008</v>
          </cell>
          <cell r="BX216">
            <v>110.12108911117487</v>
          </cell>
          <cell r="BY216">
            <v>109.97169073779183</v>
          </cell>
          <cell r="BZ216">
            <v>110.38101248502996</v>
          </cell>
          <cell r="CA216">
            <v>107.22803121121078</v>
          </cell>
          <cell r="CB216">
            <v>105.8820637794903</v>
          </cell>
          <cell r="CC216">
            <v>106.88059109049757</v>
          </cell>
          <cell r="CD216">
            <v>108.40777817097671</v>
          </cell>
          <cell r="CE216">
            <v>109.42518705245357</v>
          </cell>
          <cell r="CF216">
            <v>111.84578167746398</v>
          </cell>
          <cell r="CG216">
            <v>110.77158196003292</v>
          </cell>
          <cell r="CH216">
            <v>110.10452120793353</v>
          </cell>
          <cell r="CI216">
            <v>0</v>
          </cell>
          <cell r="CJ216">
            <v>0</v>
          </cell>
        </row>
        <row r="217">
          <cell r="AW217" t="str">
            <v>AVERAGE=</v>
          </cell>
          <cell r="AX217">
            <v>100.11555383365896</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23.871532692735265</v>
          </cell>
          <cell r="AH218">
            <v>20.168705892769673</v>
          </cell>
          <cell r="AI218">
            <v>17.361573150772159</v>
          </cell>
          <cell r="AJ218">
            <v>27.58232139664149</v>
          </cell>
          <cell r="AK218">
            <v>21.247700783380441</v>
          </cell>
          <cell r="AL218">
            <v>30.101781160505599</v>
          </cell>
          <cell r="AM218">
            <v>30.850031441864452</v>
          </cell>
          <cell r="AN218">
            <v>28.713755506152662</v>
          </cell>
          <cell r="AO218">
            <v>20.456324265890011</v>
          </cell>
          <cell r="AP218">
            <v>25.311724370055327</v>
          </cell>
          <cell r="AQ218">
            <v>27.600432736884045</v>
          </cell>
          <cell r="AR218">
            <v>27.691621519581954</v>
          </cell>
          <cell r="AS218">
            <v>26.780453685913319</v>
          </cell>
          <cell r="AT218">
            <v>52.247656875719649</v>
          </cell>
          <cell r="AU218">
            <v>52.00749267863889</v>
          </cell>
          <cell r="AV218">
            <v>63.768686984642095</v>
          </cell>
          <cell r="AW218">
            <v>74.927556327340952</v>
          </cell>
          <cell r="AX218">
            <v>92.28227460137002</v>
          </cell>
          <cell r="AY218">
            <v>91.466889062065221</v>
          </cell>
          <cell r="AZ218">
            <v>88.447245888933551</v>
          </cell>
          <cell r="BA218">
            <v>87.261119313372816</v>
          </cell>
          <cell r="BB218">
            <v>91.527781536674425</v>
          </cell>
          <cell r="BC218">
            <v>90.2600332174231</v>
          </cell>
          <cell r="BD218">
            <v>91.070862665861839</v>
          </cell>
          <cell r="BE218">
            <v>93.830780172854233</v>
          </cell>
          <cell r="BF218">
            <v>97.485838855885774</v>
          </cell>
          <cell r="BG218">
            <v>122.22350822720824</v>
          </cell>
          <cell r="BH218">
            <v>124.42164124126262</v>
          </cell>
          <cell r="BI218">
            <v>129.72202521708815</v>
          </cell>
          <cell r="BJ218">
            <v>132.55098228440005</v>
          </cell>
          <cell r="BK218">
            <v>135.6692979201965</v>
          </cell>
          <cell r="BL218">
            <v>138.26024305322014</v>
          </cell>
          <cell r="BM218">
            <v>139.68058681397238</v>
          </cell>
          <cell r="BN218">
            <v>139.74185427956337</v>
          </cell>
          <cell r="BO218">
            <v>140.80721494351522</v>
          </cell>
          <cell r="BP218">
            <v>138.91579958732217</v>
          </cell>
          <cell r="BQ218">
            <v>137.48226409806489</v>
          </cell>
          <cell r="BR218">
            <v>137.53557328985301</v>
          </cell>
          <cell r="BS218">
            <v>137.54281894008818</v>
          </cell>
          <cell r="BT218">
            <v>138.10034554056696</v>
          </cell>
          <cell r="BU218">
            <v>138.904699350329</v>
          </cell>
          <cell r="BV218">
            <v>139.14107700729164</v>
          </cell>
          <cell r="BW218">
            <v>141.07380607197953</v>
          </cell>
          <cell r="BX218">
            <v>141.15223166483753</v>
          </cell>
          <cell r="BY218">
            <v>141.07406750642267</v>
          </cell>
          <cell r="BZ218">
            <v>142.39599330533986</v>
          </cell>
          <cell r="CA218">
            <v>139.4093673287654</v>
          </cell>
          <cell r="CB218">
            <v>138.24477713023856</v>
          </cell>
          <cell r="CC218">
            <v>138.91430612919001</v>
          </cell>
          <cell r="CD218">
            <v>139.24094275865662</v>
          </cell>
          <cell r="CE218">
            <v>139.78180816835837</v>
          </cell>
          <cell r="CF218">
            <v>142.2482741258481</v>
          </cell>
          <cell r="CG218">
            <v>142.46887529199111</v>
          </cell>
          <cell r="CH218">
            <v>0</v>
          </cell>
          <cell r="CI218">
            <v>0</v>
          </cell>
          <cell r="CJ218">
            <v>0</v>
          </cell>
        </row>
        <row r="219">
          <cell r="A219" t="str">
            <v>END END END END END END</v>
          </cell>
        </row>
        <row r="221">
          <cell r="A221" t="str">
            <v>DATA BELOW ARE EXPERIMENTATION!!!</v>
          </cell>
        </row>
        <row r="222">
          <cell r="A222" t="str">
            <v>FIGURE ?</v>
          </cell>
        </row>
        <row r="223">
          <cell r="A223" t="str">
            <v>Outstanding stock of t-bills by maturity</v>
          </cell>
        </row>
        <row r="225">
          <cell r="B225">
            <v>35643</v>
          </cell>
          <cell r="C225">
            <v>35691</v>
          </cell>
          <cell r="D225">
            <v>35719</v>
          </cell>
          <cell r="E225">
            <v>35747</v>
          </cell>
          <cell r="F225">
            <v>35775</v>
          </cell>
          <cell r="G225">
            <v>35809</v>
          </cell>
          <cell r="H225">
            <v>35837</v>
          </cell>
        </row>
        <row r="226">
          <cell r="A226" t="str">
            <v>28-day</v>
          </cell>
          <cell r="B226">
            <v>1000</v>
          </cell>
          <cell r="C226">
            <v>1250.5</v>
          </cell>
          <cell r="D226">
            <v>2500</v>
          </cell>
          <cell r="E226">
            <v>2750.5</v>
          </cell>
          <cell r="F226">
            <v>2899.8</v>
          </cell>
          <cell r="G226">
            <v>1800</v>
          </cell>
          <cell r="H226">
            <v>2000</v>
          </cell>
        </row>
        <row r="228">
          <cell r="B228">
            <v>35735</v>
          </cell>
          <cell r="C228">
            <v>35765</v>
          </cell>
          <cell r="D228">
            <v>35796</v>
          </cell>
          <cell r="E228">
            <v>35827</v>
          </cell>
        </row>
        <row r="229">
          <cell r="A229" t="str">
            <v>91-day</v>
          </cell>
          <cell r="B229">
            <v>2100</v>
          </cell>
          <cell r="C229">
            <v>3516</v>
          </cell>
          <cell r="D229">
            <v>3516</v>
          </cell>
          <cell r="E229">
            <v>3966</v>
          </cell>
        </row>
        <row r="234">
          <cell r="A234" t="str">
            <v>Together</v>
          </cell>
        </row>
        <row r="235">
          <cell r="A235" t="str">
            <v/>
          </cell>
          <cell r="B235">
            <v>35643</v>
          </cell>
          <cell r="C235">
            <v>35691</v>
          </cell>
          <cell r="D235">
            <v>35719</v>
          </cell>
          <cell r="E235">
            <v>35747</v>
          </cell>
          <cell r="F235">
            <v>35775</v>
          </cell>
          <cell r="G235">
            <v>35809</v>
          </cell>
          <cell r="H235">
            <v>35837</v>
          </cell>
        </row>
        <row r="236">
          <cell r="A236" t="str">
            <v>28-day</v>
          </cell>
          <cell r="B236">
            <v>1000</v>
          </cell>
          <cell r="C236">
            <v>1250.5</v>
          </cell>
          <cell r="D236">
            <v>2500</v>
          </cell>
          <cell r="E236">
            <v>2750.5</v>
          </cell>
          <cell r="F236">
            <v>2899.8</v>
          </cell>
          <cell r="G236">
            <v>1800</v>
          </cell>
          <cell r="H236">
            <v>2000</v>
          </cell>
        </row>
        <row r="237">
          <cell r="A237" t="str">
            <v>91-day</v>
          </cell>
          <cell r="E237">
            <v>2100</v>
          </cell>
          <cell r="F237">
            <v>3516</v>
          </cell>
          <cell r="G237">
            <v>3516</v>
          </cell>
          <cell r="H237">
            <v>3966</v>
          </cell>
        </row>
        <row r="238">
          <cell r="A238" t="str">
            <v>Total outstanding-face value</v>
          </cell>
          <cell r="B238">
            <v>1000</v>
          </cell>
          <cell r="C238">
            <v>1250.5</v>
          </cell>
          <cell r="D238">
            <v>2500</v>
          </cell>
          <cell r="E238">
            <v>4850.3</v>
          </cell>
          <cell r="F238">
            <v>6415.6</v>
          </cell>
          <cell r="G238">
            <v>5315.8</v>
          </cell>
          <cell r="H238">
            <v>5966</v>
          </cell>
        </row>
        <row r="248">
          <cell r="AF248" t="str">
            <v>COMPARE</v>
          </cell>
          <cell r="AG248">
            <v>31.923620099285628</v>
          </cell>
          <cell r="AH248">
            <v>26.96523783031332</v>
          </cell>
          <cell r="AI248">
            <v>23.180097421674827</v>
          </cell>
          <cell r="AJ248">
            <v>36.817724491448999</v>
          </cell>
          <cell r="AK248">
            <v>28.348325796038498</v>
          </cell>
          <cell r="AL248">
            <v>40.17537075689404</v>
          </cell>
          <cell r="AM248">
            <v>41.170364691053962</v>
          </cell>
          <cell r="AN248">
            <v>38.322168744041292</v>
          </cell>
          <cell r="AO248">
            <v>27.300705638636487</v>
          </cell>
          <cell r="AP248">
            <v>33.779591369637679</v>
          </cell>
          <cell r="AQ248">
            <v>36.8347701397593</v>
          </cell>
          <cell r="AR248">
            <v>36.956606464054651</v>
          </cell>
          <cell r="AS248">
            <v>35.740914404061137</v>
          </cell>
          <cell r="AT248">
            <v>69.726152759281334</v>
          </cell>
          <cell r="AU248">
            <v>69.408463031615781</v>
          </cell>
          <cell r="AV248">
            <v>85.104253713116904</v>
          </cell>
          <cell r="AW248">
            <v>100</v>
          </cell>
          <cell r="AX248">
            <v>123.4143383607023</v>
          </cell>
          <cell r="AY248">
            <v>122.5041179922745</v>
          </cell>
          <cell r="AZ248">
            <v>118.60352352641692</v>
          </cell>
          <cell r="BA248">
            <v>117.02084926204108</v>
          </cell>
          <cell r="BB248">
            <v>122.74626065365149</v>
          </cell>
          <cell r="BC248">
            <v>120.95523372713413</v>
          </cell>
          <cell r="BD248">
            <v>121.96384274785532</v>
          </cell>
          <cell r="BE248">
            <v>125.65932076820081</v>
          </cell>
          <cell r="BF248">
            <v>130.64061735192979</v>
          </cell>
          <cell r="BG248">
            <v>164.48170376837913</v>
          </cell>
          <cell r="BH248">
            <v>166.52800092110218</v>
          </cell>
          <cell r="BI248">
            <v>173.21199096760574</v>
          </cell>
          <cell r="BJ248">
            <v>186.61952352070136</v>
          </cell>
          <cell r="BK248">
            <v>182.19449444518119</v>
          </cell>
          <cell r="BL248">
            <v>185.39255808436019</v>
          </cell>
          <cell r="BM248">
            <v>187.31363977207667</v>
          </cell>
          <cell r="BN248">
            <v>187.28446180869099</v>
          </cell>
          <cell r="BO248">
            <v>188.69154835528656</v>
          </cell>
          <cell r="BP248">
            <v>186.00490533921138</v>
          </cell>
          <cell r="BQ248">
            <v>184.0897490614409</v>
          </cell>
          <cell r="BR248">
            <v>184.17033432631703</v>
          </cell>
          <cell r="BS248">
            <v>184.2945627589699</v>
          </cell>
          <cell r="BT248">
            <v>184.80692945157557</v>
          </cell>
          <cell r="BU248">
            <v>185.42040773115838</v>
          </cell>
          <cell r="BV248">
            <v>186.11673144173923</v>
          </cell>
          <cell r="BW248">
            <v>188.72629892939946</v>
          </cell>
          <cell r="BX248">
            <v>189.27529163774676</v>
          </cell>
          <cell r="BY248">
            <v>189.26367801961612</v>
          </cell>
          <cell r="BZ248">
            <v>190.79987810066339</v>
          </cell>
          <cell r="CA248">
            <v>186.79625296176076</v>
          </cell>
          <cell r="CB248">
            <v>184.73847912416838</v>
          </cell>
          <cell r="CC248">
            <v>184.54643156969445</v>
          </cell>
          <cell r="CD248">
            <v>186.22791491192427</v>
          </cell>
          <cell r="CE248">
            <v>187.71773823121964</v>
          </cell>
          <cell r="CF248">
            <v>190.27882627568522</v>
          </cell>
          <cell r="CG248">
            <v>192.7863043053795</v>
          </cell>
        </row>
        <row r="249">
          <cell r="AF249" t="str">
            <v xml:space="preserve">WITH </v>
          </cell>
          <cell r="AG249">
            <v>11.053441484382869</v>
          </cell>
          <cell r="AH249">
            <v>9.9286473199767862</v>
          </cell>
          <cell r="AI249">
            <v>9.2162017081135694</v>
          </cell>
          <cell r="AJ249">
            <v>14.240753981625391</v>
          </cell>
          <cell r="AK249">
            <v>11.91393547533532</v>
          </cell>
          <cell r="AL249">
            <v>18.541705545273544</v>
          </cell>
          <cell r="AM249">
            <v>20.245795248839325</v>
          </cell>
          <cell r="AN249">
            <v>20.744278281070191</v>
          </cell>
          <cell r="AO249">
            <v>15.213659480794735</v>
          </cell>
          <cell r="AP249">
            <v>19.581877909392261</v>
          </cell>
          <cell r="AQ249">
            <v>22.149997785376808</v>
          </cell>
          <cell r="AR249">
            <v>23.017432999819182</v>
          </cell>
          <cell r="AS249">
            <v>23.885092244244127</v>
          </cell>
          <cell r="AT249">
            <v>53.893453762686704</v>
          </cell>
          <cell r="AU249">
            <v>71.110090189504319</v>
          </cell>
          <cell r="AV249">
            <v>92.14426590339103</v>
          </cell>
          <cell r="AW249">
            <v>100</v>
          </cell>
          <cell r="AX249">
            <v>118.17448719534458</v>
          </cell>
          <cell r="AY249">
            <v>118.33288101658093</v>
          </cell>
          <cell r="AZ249">
            <v>117.52768203036135</v>
          </cell>
          <cell r="BA249">
            <v>113.46000723685216</v>
          </cell>
          <cell r="BB249">
            <v>111.27614128973316</v>
          </cell>
          <cell r="BC249">
            <v>95.897905791181188</v>
          </cell>
          <cell r="BD249">
            <v>88.099435459009328</v>
          </cell>
          <cell r="BE249">
            <v>85.021513759652166</v>
          </cell>
          <cell r="BF249">
            <v>85.77012114603113</v>
          </cell>
          <cell r="BG249">
            <v>104.14805078228639</v>
          </cell>
          <cell r="BH249">
            <v>101.91089884490268</v>
          </cell>
          <cell r="BI249">
            <v>104.68180267982771</v>
          </cell>
          <cell r="BJ249">
            <v>110.36503692547642</v>
          </cell>
          <cell r="BK249">
            <v>106.78758093897977</v>
          </cell>
          <cell r="BL249">
            <v>107.64544327846657</v>
          </cell>
          <cell r="BM249">
            <v>108.24043908407042</v>
          </cell>
          <cell r="BN249">
            <v>109.0932920893505</v>
          </cell>
          <cell r="BO249">
            <v>109.68906286997597</v>
          </cell>
          <cell r="BP249">
            <v>109.63973680338765</v>
          </cell>
          <cell r="BQ249">
            <v>111.76371525117261</v>
          </cell>
          <cell r="BR249">
            <v>113.74663043814593</v>
          </cell>
          <cell r="BS249">
            <v>114.03958082811366</v>
          </cell>
          <cell r="BT249">
            <v>113.55032764876734</v>
          </cell>
          <cell r="BU249">
            <v>113.79318511912726</v>
          </cell>
          <cell r="BV249">
            <v>113.06761920008907</v>
          </cell>
          <cell r="BW249">
            <v>114.30757191687704</v>
          </cell>
          <cell r="BX249">
            <v>114.14391980487089</v>
          </cell>
          <cell r="BY249">
            <v>113.97008613405011</v>
          </cell>
          <cell r="BZ249">
            <v>114.39756206855567</v>
          </cell>
          <cell r="CA249">
            <v>111.12842586307283</v>
          </cell>
          <cell r="CB249">
            <v>109.25991814857518</v>
          </cell>
          <cell r="CC249">
            <v>109.89510480698597</v>
          </cell>
          <cell r="CD249">
            <v>112.14794145989046</v>
          </cell>
          <cell r="CE249">
            <v>113.32116322775829</v>
          </cell>
          <cell r="CF249">
            <v>114.92093548937174</v>
          </cell>
          <cell r="CG249">
            <v>115.8091107719334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CG5" t="str">
            <v>Raw Exchange Rates (US$/foreign currency)</v>
          </cell>
          <cell r="DB5" t="str">
            <v>Raw Exchange Rates (foreign currency/lari)</v>
          </cell>
          <cell r="DW5" t="str">
            <v>Exchange Rates (foreign currency/lari, 1995 = 100)</v>
          </cell>
          <cell r="ER5" t="str">
            <v>Non-seasonally adjusted CPI, 1995 = 100</v>
          </cell>
          <cell r="FM5" t="str">
            <v>Non-seasonally adjusted CPI, Raw data</v>
          </cell>
        </row>
        <row r="6">
          <cell r="CG6" t="str">
            <v>GEORGIA             [915]</v>
          </cell>
          <cell r="CH6" t="str">
            <v>ARMENIA             [911]</v>
          </cell>
          <cell r="CI6" t="str">
            <v>KAZAKSTAN           [916]</v>
          </cell>
          <cell r="CJ6" t="str">
            <v>RUSSIA              [922]</v>
          </cell>
          <cell r="CK6" t="str">
            <v>TURKEY              [186]</v>
          </cell>
          <cell r="CL6" t="str">
            <v>UNITED STATES       [111]</v>
          </cell>
          <cell r="CM6" t="str">
            <v>FRANCE              [132]</v>
          </cell>
          <cell r="CN6" t="str">
            <v>ITALY               [136]</v>
          </cell>
          <cell r="CO6" t="str">
            <v>AZERBAIJAN          [912]</v>
          </cell>
          <cell r="CP6" t="str">
            <v>GERMANY             [134]</v>
          </cell>
          <cell r="CQ6" t="str">
            <v>LITHUANIA           [946]</v>
          </cell>
          <cell r="CR6" t="str">
            <v>INDIA               [534]</v>
          </cell>
          <cell r="CS6" t="str">
            <v>NETHERLANDS         [138]</v>
          </cell>
          <cell r="CT6" t="str">
            <v>UNITED KINGDOM      [112]</v>
          </cell>
          <cell r="CU6" t="str">
            <v>BELGIUM             [124]</v>
          </cell>
          <cell r="CV6" t="str">
            <v>ROMANIA             [968]</v>
          </cell>
          <cell r="CW6" t="str">
            <v>BRAZIL              [223]</v>
          </cell>
          <cell r="CX6" t="str">
            <v>CHINA. PEOPLES REP. [924]</v>
          </cell>
          <cell r="CY6" t="str">
            <v>DENMARK             [128]</v>
          </cell>
          <cell r="DB6" t="str">
            <v>GEORGIA             [915]</v>
          </cell>
          <cell r="DC6" t="str">
            <v>ARMENIA             [911]</v>
          </cell>
          <cell r="DD6" t="str">
            <v>KAZAKSTAN           [916]</v>
          </cell>
          <cell r="DE6" t="str">
            <v>RUSSIA              [922]</v>
          </cell>
          <cell r="DF6" t="str">
            <v>TURKEY              [186]</v>
          </cell>
          <cell r="DG6" t="str">
            <v>UNITED STATES       [111]</v>
          </cell>
          <cell r="DH6" t="str">
            <v>FRANCE              [132]</v>
          </cell>
          <cell r="DI6" t="str">
            <v>ITALY               [136]</v>
          </cell>
          <cell r="DJ6" t="str">
            <v>AZERBAIJAN          [912]</v>
          </cell>
          <cell r="DK6" t="str">
            <v>GERMANY             [134]</v>
          </cell>
          <cell r="DL6" t="str">
            <v>LITHUANIA           [946]</v>
          </cell>
          <cell r="DM6" t="str">
            <v>INDIA               [534]</v>
          </cell>
          <cell r="DN6" t="str">
            <v>NETHERLANDS         [138]</v>
          </cell>
          <cell r="DO6" t="str">
            <v>UNITED KINGDOM      [112]</v>
          </cell>
          <cell r="DP6" t="str">
            <v>BELGIUM             [124]</v>
          </cell>
          <cell r="DQ6" t="str">
            <v>ROMANIA             [968]</v>
          </cell>
          <cell r="DR6" t="str">
            <v>BRAZIL              [223]</v>
          </cell>
          <cell r="DS6" t="str">
            <v>CHINA. PEOPLES REP. [924]</v>
          </cell>
          <cell r="DT6" t="str">
            <v>DENMARK             [128]</v>
          </cell>
          <cell r="DW6" t="str">
            <v>GEORGIA             [915]</v>
          </cell>
          <cell r="DX6" t="str">
            <v>ARMENIA             [911]</v>
          </cell>
          <cell r="DY6" t="str">
            <v>KAZAKSTAN           [916]</v>
          </cell>
          <cell r="DZ6" t="str">
            <v>RUSSIA              [922]</v>
          </cell>
          <cell r="EA6" t="str">
            <v>TURKEY              [186]</v>
          </cell>
          <cell r="EB6" t="str">
            <v>UNITED STATES       [111]</v>
          </cell>
          <cell r="EC6" t="str">
            <v>FRANCE              [132]</v>
          </cell>
          <cell r="ED6" t="str">
            <v>ITALY               [136]</v>
          </cell>
          <cell r="EE6" t="str">
            <v>AZERBAIJAN          [912]</v>
          </cell>
          <cell r="EF6" t="str">
            <v>GERMANY             [134]</v>
          </cell>
          <cell r="EG6" t="str">
            <v>LITHUANIA           [946]</v>
          </cell>
          <cell r="EH6" t="str">
            <v>INDIA               [534]</v>
          </cell>
          <cell r="EI6" t="str">
            <v>NETHERLANDS         [138]</v>
          </cell>
          <cell r="EJ6" t="str">
            <v>UNITED KINGDOM      [112]</v>
          </cell>
          <cell r="EK6" t="str">
            <v>BELGIUM             [124]</v>
          </cell>
          <cell r="EL6" t="str">
            <v>ROMANIA             [968]</v>
          </cell>
          <cell r="EM6" t="str">
            <v>BRAZIL              [223]</v>
          </cell>
          <cell r="EN6" t="str">
            <v>CHINA. PEOPLES REP. [924]</v>
          </cell>
          <cell r="EO6" t="str">
            <v>DENMARK             [128]</v>
          </cell>
          <cell r="ER6" t="str">
            <v>GEORGIA             [915]</v>
          </cell>
          <cell r="ES6" t="str">
            <v>ARMENIA             [911]</v>
          </cell>
          <cell r="ET6" t="str">
            <v>KAZAKSTAN           [916]</v>
          </cell>
          <cell r="EU6" t="str">
            <v>RUSSIA              [922]</v>
          </cell>
          <cell r="EV6" t="str">
            <v>TURKEY              [186]</v>
          </cell>
          <cell r="EW6" t="str">
            <v>UNITED STATES       [111]</v>
          </cell>
          <cell r="EX6" t="str">
            <v>FRANCE              [132]</v>
          </cell>
          <cell r="EY6" t="str">
            <v>ITALY               [136]</v>
          </cell>
          <cell r="EZ6" t="str">
            <v>AZERBAIJAN          [912]</v>
          </cell>
          <cell r="FA6" t="str">
            <v>GERMANY             [134]</v>
          </cell>
          <cell r="FB6" t="str">
            <v>LITHUANIA           [946]</v>
          </cell>
          <cell r="FC6" t="str">
            <v>INDIA               [534]</v>
          </cell>
          <cell r="FD6" t="str">
            <v>NETHERLANDS         [138]</v>
          </cell>
          <cell r="FE6" t="str">
            <v>UNITED KINGDOM      [112]</v>
          </cell>
          <cell r="FF6" t="str">
            <v>BELGIUM             [124]</v>
          </cell>
          <cell r="FG6" t="str">
            <v>ROMANIA             [968]</v>
          </cell>
          <cell r="FH6" t="str">
            <v>BRAZIL              [223]</v>
          </cell>
          <cell r="FI6" t="str">
            <v>CHINA. PEOPLES REP. [924]</v>
          </cell>
          <cell r="FJ6" t="str">
            <v>DENMARK             [128]</v>
          </cell>
          <cell r="FM6" t="str">
            <v>GEORGIA             [915]</v>
          </cell>
          <cell r="FN6" t="str">
            <v>ARMENIA             [911]</v>
          </cell>
          <cell r="FO6" t="str">
            <v>KAZAKSTAN           [916]</v>
          </cell>
          <cell r="FP6" t="str">
            <v>RUSSIA              [922]</v>
          </cell>
          <cell r="FQ6" t="str">
            <v>TURKEY              [186]</v>
          </cell>
          <cell r="FR6" t="str">
            <v>UNITED STATES       [111]</v>
          </cell>
          <cell r="FS6" t="str">
            <v>FRANCE              [132]</v>
          </cell>
          <cell r="FT6" t="str">
            <v>ITALY               [136]</v>
          </cell>
          <cell r="FU6" t="str">
            <v>AZERBAIJAN          [912]</v>
          </cell>
          <cell r="FV6" t="str">
            <v>GERMANY             [134]</v>
          </cell>
          <cell r="FW6" t="str">
            <v>LITHUANIA           [946]</v>
          </cell>
          <cell r="FX6" t="str">
            <v>INDIA               [534]</v>
          </cell>
          <cell r="FY6" t="str">
            <v>NETHERLANDS         [138]</v>
          </cell>
          <cell r="FZ6" t="str">
            <v>UNITED KINGDOM      [112]</v>
          </cell>
          <cell r="GA6" t="str">
            <v>BELGIUM             [124]</v>
          </cell>
          <cell r="GB6" t="str">
            <v>ROMANIA             [968]</v>
          </cell>
          <cell r="GC6" t="str">
            <v>BRAZIL              [223]</v>
          </cell>
          <cell r="GD6" t="str">
            <v>CHINA. PEOPLES REP. [924]</v>
          </cell>
          <cell r="GE6" t="str">
            <v>DENMARK             [128]</v>
          </cell>
        </row>
        <row r="7">
          <cell r="CG7" t="str">
            <v xml:space="preserve">I915EDNA.M                     </v>
          </cell>
          <cell r="CH7" t="str">
            <v xml:space="preserve">I911EDNA.M                     </v>
          </cell>
          <cell r="CI7" t="str">
            <v xml:space="preserve">I916EDNA.M                     </v>
          </cell>
          <cell r="CJ7" t="str">
            <v xml:space="preserve">I922EDNA.M                     </v>
          </cell>
          <cell r="CK7" t="str">
            <v xml:space="preserve">I186EDNA.M                     </v>
          </cell>
          <cell r="CL7" t="str">
            <v xml:space="preserve">I111EDNA.M                     </v>
          </cell>
          <cell r="CM7" t="str">
            <v xml:space="preserve">I132EDNA.M                     </v>
          </cell>
          <cell r="CN7" t="str">
            <v xml:space="preserve">I136EDNA.M                     </v>
          </cell>
          <cell r="CO7" t="str">
            <v xml:space="preserve">I912EDNA.M                     </v>
          </cell>
          <cell r="CP7" t="str">
            <v xml:space="preserve">I134EDNA.M                     </v>
          </cell>
          <cell r="CQ7" t="str">
            <v xml:space="preserve">I946EDNA.M                     </v>
          </cell>
          <cell r="CR7" t="str">
            <v xml:space="preserve">I534EDNA.M                     </v>
          </cell>
          <cell r="CS7" t="str">
            <v xml:space="preserve">I138EDNA.M                     </v>
          </cell>
          <cell r="CT7" t="str">
            <v xml:space="preserve">I112EDNA.M                     </v>
          </cell>
          <cell r="CU7" t="str">
            <v xml:space="preserve">I124EDNA.M                     </v>
          </cell>
          <cell r="CV7" t="str">
            <v xml:space="preserve">I968EDNA.M                     </v>
          </cell>
          <cell r="CW7" t="str">
            <v xml:space="preserve">I223EDNA.M                     </v>
          </cell>
          <cell r="CX7" t="str">
            <v xml:space="preserve">I924EDNA.M                     </v>
          </cell>
          <cell r="CY7" t="str">
            <v xml:space="preserve">I128EDNA.M                     </v>
          </cell>
          <cell r="DB7" t="str">
            <v xml:space="preserve">I915EDNA.M                     </v>
          </cell>
          <cell r="DC7" t="str">
            <v xml:space="preserve">I911EDNA.M                     </v>
          </cell>
          <cell r="DD7" t="str">
            <v xml:space="preserve">I916EDNA.M                     </v>
          </cell>
          <cell r="DE7" t="str">
            <v xml:space="preserve">I922EDNA.M                     </v>
          </cell>
          <cell r="DF7" t="str">
            <v xml:space="preserve">I186EDNA.M                     </v>
          </cell>
          <cell r="DG7" t="str">
            <v xml:space="preserve">I111EDNA.M                     </v>
          </cell>
          <cell r="DH7" t="str">
            <v xml:space="preserve">I132EDNA.M                     </v>
          </cell>
          <cell r="DI7" t="str">
            <v xml:space="preserve">I136EDNA.M                     </v>
          </cell>
          <cell r="DJ7" t="str">
            <v xml:space="preserve">I912EDNA.M                     </v>
          </cell>
          <cell r="DK7" t="str">
            <v xml:space="preserve">I134EDNA.M                     </v>
          </cell>
          <cell r="DL7" t="str">
            <v xml:space="preserve">I946EDNA.M                     </v>
          </cell>
          <cell r="DM7" t="str">
            <v xml:space="preserve">I534EDNA.M                     </v>
          </cell>
          <cell r="DN7" t="str">
            <v xml:space="preserve">I138EDNA.M                     </v>
          </cell>
          <cell r="DO7" t="str">
            <v xml:space="preserve">I112EDNA.M                     </v>
          </cell>
          <cell r="DP7" t="str">
            <v xml:space="preserve">I124EDNA.M                     </v>
          </cell>
          <cell r="DQ7" t="str">
            <v xml:space="preserve">I968EDNA.M                     </v>
          </cell>
          <cell r="DR7" t="str">
            <v xml:space="preserve">I223EDNA.M                     </v>
          </cell>
          <cell r="DS7" t="str">
            <v xml:space="preserve">I924EDNA.M                     </v>
          </cell>
          <cell r="DT7" t="str">
            <v xml:space="preserve">I128EDNA.M                     </v>
          </cell>
          <cell r="DW7" t="str">
            <v xml:space="preserve">I915EDNA.M                     </v>
          </cell>
          <cell r="DX7" t="str">
            <v xml:space="preserve">I911EDNA.M                     </v>
          </cell>
          <cell r="DY7" t="str">
            <v xml:space="preserve">I916EDNA.M                     </v>
          </cell>
          <cell r="DZ7" t="str">
            <v xml:space="preserve">I922EDNA.M                     </v>
          </cell>
          <cell r="EA7" t="str">
            <v xml:space="preserve">I186EDNA.M                     </v>
          </cell>
          <cell r="EB7" t="str">
            <v xml:space="preserve">I111EDNA.M                     </v>
          </cell>
          <cell r="EC7" t="str">
            <v xml:space="preserve">I132EDNA.M                     </v>
          </cell>
          <cell r="ED7" t="str">
            <v xml:space="preserve">I136EDNA.M                     </v>
          </cell>
          <cell r="EE7" t="str">
            <v xml:space="preserve">I912EDNA.M                     </v>
          </cell>
          <cell r="EF7" t="str">
            <v xml:space="preserve">I134EDNA.M                     </v>
          </cell>
          <cell r="EG7" t="str">
            <v xml:space="preserve">I946EDNA.M                     </v>
          </cell>
          <cell r="EH7" t="str">
            <v xml:space="preserve">I534EDNA.M                     </v>
          </cell>
          <cell r="EI7" t="str">
            <v xml:space="preserve">I138EDNA.M                     </v>
          </cell>
          <cell r="EJ7" t="str">
            <v xml:space="preserve">I112EDNA.M                     </v>
          </cell>
          <cell r="EK7" t="str">
            <v xml:space="preserve">I124EDNA.M                     </v>
          </cell>
          <cell r="EL7" t="str">
            <v xml:space="preserve">I968EDNA.M                     </v>
          </cell>
          <cell r="EM7" t="str">
            <v xml:space="preserve">I223EDNA.M                     </v>
          </cell>
          <cell r="EN7" t="str">
            <v xml:space="preserve">I924EDNA.M                     </v>
          </cell>
          <cell r="EO7" t="str">
            <v xml:space="preserve">I128EDNA.M                     </v>
          </cell>
          <cell r="ER7" t="str">
            <v xml:space="preserve">I915PCPIN.M                    </v>
          </cell>
          <cell r="ES7" t="str">
            <v xml:space="preserve">I911PCPIN.M                    </v>
          </cell>
          <cell r="ET7" t="str">
            <v xml:space="preserve">I916PCPIN.M                    </v>
          </cell>
          <cell r="EU7" t="str">
            <v xml:space="preserve">I922PCPIN.M                    </v>
          </cell>
          <cell r="EV7" t="str">
            <v xml:space="preserve">I186PCPIN.M                    </v>
          </cell>
          <cell r="EW7" t="str">
            <v xml:space="preserve">I111PCPIN.M                    </v>
          </cell>
          <cell r="EX7" t="str">
            <v xml:space="preserve">I132PCPIN.M                    </v>
          </cell>
          <cell r="EY7" t="str">
            <v xml:space="preserve">I136PCPIN.M                    </v>
          </cell>
          <cell r="EZ7" t="str">
            <v xml:space="preserve">I912PCPIN.M                    </v>
          </cell>
          <cell r="FA7" t="str">
            <v xml:space="preserve">I134PCPIN.M                    </v>
          </cell>
          <cell r="FB7" t="str">
            <v xml:space="preserve">I946PCPIN.M                    </v>
          </cell>
          <cell r="FC7" t="str">
            <v xml:space="preserve">I534PCPIN.M                    </v>
          </cell>
          <cell r="FD7" t="str">
            <v xml:space="preserve">I138PCPIN.M                    </v>
          </cell>
          <cell r="FE7" t="str">
            <v xml:space="preserve">I112PCPIN.M                    </v>
          </cell>
          <cell r="FF7" t="str">
            <v xml:space="preserve">I124PCPIN.M                    </v>
          </cell>
          <cell r="FG7" t="str">
            <v xml:space="preserve">I968PCPIN.M                    </v>
          </cell>
          <cell r="FH7" t="str">
            <v xml:space="preserve">I223PCPIN.M                    </v>
          </cell>
          <cell r="FI7" t="str">
            <v xml:space="preserve">I924PCPIN.M                    </v>
          </cell>
          <cell r="FJ7" t="str">
            <v xml:space="preserve">I128PCPIN.M                    </v>
          </cell>
          <cell r="FM7" t="str">
            <v xml:space="preserve">I915PCPIN.M                    </v>
          </cell>
          <cell r="FN7" t="str">
            <v xml:space="preserve">I911PCPIN.M                    </v>
          </cell>
          <cell r="FO7" t="str">
            <v xml:space="preserve">I916PCPIN.M                    </v>
          </cell>
          <cell r="FP7" t="str">
            <v xml:space="preserve">I922PCPIN.M                    </v>
          </cell>
          <cell r="FQ7" t="str">
            <v xml:space="preserve">I186PCPIN.M                    </v>
          </cell>
          <cell r="FR7" t="str">
            <v xml:space="preserve">I111PCPIN.M                    </v>
          </cell>
          <cell r="FS7" t="str">
            <v xml:space="preserve">I132PCPIN.M                    </v>
          </cell>
          <cell r="FT7" t="str">
            <v xml:space="preserve">I136PCPIN.M                    </v>
          </cell>
          <cell r="FU7" t="str">
            <v xml:space="preserve">I912PCPIN.M                    </v>
          </cell>
          <cell r="FV7" t="str">
            <v xml:space="preserve">I134PCPIN.M                    </v>
          </cell>
          <cell r="FW7" t="str">
            <v xml:space="preserve">I946PCPIN.M                    </v>
          </cell>
          <cell r="FX7" t="str">
            <v xml:space="preserve">I534PCPIN.M                    </v>
          </cell>
          <cell r="FY7" t="str">
            <v xml:space="preserve">I138PCPIN.M                    </v>
          </cell>
          <cell r="FZ7" t="str">
            <v xml:space="preserve">I112PCPIN.M                    </v>
          </cell>
          <cell r="GA7" t="str">
            <v xml:space="preserve">I124PCPIN.M                    </v>
          </cell>
          <cell r="GB7" t="str">
            <v xml:space="preserve">I968PCPIN.M                    </v>
          </cell>
          <cell r="GC7" t="str">
            <v xml:space="preserve">I223PCPIN.M                    </v>
          </cell>
          <cell r="GD7" t="str">
            <v xml:space="preserve">I924PCPIN.M                    </v>
          </cell>
          <cell r="GE7" t="str">
            <v xml:space="preserve">I128PCPIN.M                    </v>
          </cell>
        </row>
        <row r="9">
          <cell r="CG9">
            <v>143.34858703613281</v>
          </cell>
          <cell r="CH9">
            <v>0.20279997587203979</v>
          </cell>
          <cell r="CI9" t="e">
            <v>#N/A</v>
          </cell>
          <cell r="CJ9">
            <v>1.0143998079001904E-3</v>
          </cell>
          <cell r="CK9">
            <v>8.5880106780678034E-5</v>
          </cell>
          <cell r="CL9">
            <v>1</v>
          </cell>
          <cell r="CM9">
            <v>0.16872894763946533</v>
          </cell>
          <cell r="CN9">
            <v>6.2299985438585281E-4</v>
          </cell>
          <cell r="CO9">
            <v>8.0385841429233551E-3</v>
          </cell>
          <cell r="CP9">
            <v>0.58972692489624023</v>
          </cell>
          <cell r="CQ9">
            <v>0.29069995880126953</v>
          </cell>
          <cell r="CR9">
            <v>3.189999982714653E-2</v>
          </cell>
          <cell r="CS9">
            <v>0.52423495054244995</v>
          </cell>
          <cell r="CT9">
            <v>1.4919195175170898</v>
          </cell>
          <cell r="CU9">
            <v>2.748199924826622E-2</v>
          </cell>
          <cell r="CV9">
            <v>1.236720709130168E-3</v>
          </cell>
          <cell r="CW9">
            <v>1.2085999514965806E-5</v>
          </cell>
          <cell r="CX9">
            <v>0.12091898918151855</v>
          </cell>
          <cell r="CY9">
            <v>0.14458197355270386</v>
          </cell>
          <cell r="DB9">
            <v>1</v>
          </cell>
          <cell r="DC9">
            <v>706.84716021160239</v>
          </cell>
          <cell r="DD9" t="e">
            <v>#N/A</v>
          </cell>
          <cell r="DE9">
            <v>141.31369694643837</v>
          </cell>
          <cell r="DF9">
            <v>1669171.0386692774</v>
          </cell>
          <cell r="DG9">
            <v>143.34858703613281</v>
          </cell>
          <cell r="DH9">
            <v>849.57909737240539</v>
          </cell>
          <cell r="DI9">
            <v>230094.09396643352</v>
          </cell>
          <cell r="DJ9">
            <v>17832.566592255869</v>
          </cell>
          <cell r="DK9">
            <v>243.07621203043144</v>
          </cell>
          <cell r="DL9">
            <v>493.11526436826858</v>
          </cell>
          <cell r="DM9">
            <v>4493.6861383348605</v>
          </cell>
          <cell r="DN9">
            <v>273.44339954404688</v>
          </cell>
          <cell r="DO9">
            <v>96.083324437432836</v>
          </cell>
          <cell r="DP9">
            <v>5216.0902029417075</v>
          </cell>
          <cell r="DQ9">
            <v>115910.2342006994</v>
          </cell>
          <cell r="DR9">
            <v>11860714.280074863</v>
          </cell>
          <cell r="DS9">
            <v>1185.4927667394231</v>
          </cell>
          <cell r="DT9">
            <v>991.46929256625867</v>
          </cell>
          <cell r="DW9">
            <v>100</v>
          </cell>
          <cell r="DX9">
            <v>223.75543980592258</v>
          </cell>
          <cell r="DY9" t="e">
            <v>#N/A</v>
          </cell>
          <cell r="DZ9">
            <v>3994.3851947300673</v>
          </cell>
          <cell r="EA9">
            <v>4683.4634832763331</v>
          </cell>
          <cell r="EB9">
            <v>18463.239640007585</v>
          </cell>
          <cell r="EC9">
            <v>21926.78586822034</v>
          </cell>
          <cell r="ED9">
            <v>18198.439706242567</v>
          </cell>
          <cell r="EE9">
            <v>520.0556015576185</v>
          </cell>
          <cell r="EF9">
            <v>21849.625367704961</v>
          </cell>
          <cell r="EG9">
            <v>15878.261314640884</v>
          </cell>
          <cell r="EH9">
            <v>17840.321823986895</v>
          </cell>
          <cell r="EI9">
            <v>21933.539124944644</v>
          </cell>
          <cell r="EJ9">
            <v>19529.084683797741</v>
          </cell>
          <cell r="EK9">
            <v>22793.300879418788</v>
          </cell>
          <cell r="EL9">
            <v>7331.9130636163673</v>
          </cell>
          <cell r="EM9">
            <v>605.14529230373637</v>
          </cell>
          <cell r="EN9">
            <v>18283.684901613164</v>
          </cell>
          <cell r="EO9">
            <v>22798.747981945264</v>
          </cell>
          <cell r="ER9">
            <v>0.12299997396468951</v>
          </cell>
          <cell r="ES9">
            <v>0.21921398206708112</v>
          </cell>
          <cell r="ET9">
            <v>1.5812719388021048</v>
          </cell>
          <cell r="EU9">
            <v>9.5778254451087701</v>
          </cell>
          <cell r="EV9">
            <v>26.408452334604348</v>
          </cell>
          <cell r="EW9">
            <v>95.023509841346424</v>
          </cell>
          <cell r="EX9">
            <v>96.670147394873823</v>
          </cell>
          <cell r="EY9">
            <v>91.773425437665892</v>
          </cell>
          <cell r="EZ9">
            <v>1.0417653057398113</v>
          </cell>
          <cell r="FA9">
            <v>96.146311084107566</v>
          </cell>
          <cell r="FB9">
            <v>45.708439127083764</v>
          </cell>
          <cell r="FC9">
            <v>84.913376958918491</v>
          </cell>
          <cell r="FD9">
            <v>95.993002345057945</v>
          </cell>
          <cell r="FE9">
            <v>94.795102322121352</v>
          </cell>
          <cell r="FF9">
            <v>96.940378392220424</v>
          </cell>
          <cell r="FG9">
            <v>35.609836728229965</v>
          </cell>
          <cell r="FH9">
            <v>2.2154436484538231</v>
          </cell>
          <cell r="FI9">
            <v>73.451994698979647</v>
          </cell>
          <cell r="FJ9">
            <v>96.13089972540476</v>
          </cell>
          <cell r="FM9">
            <v>0.12299996614456177</v>
          </cell>
          <cell r="FN9">
            <v>0.21921396255493164</v>
          </cell>
          <cell r="FO9">
            <v>1.5815353393554688</v>
          </cell>
          <cell r="FP9">
            <v>9.577824592590332</v>
          </cell>
          <cell r="FQ9">
            <v>480.391357421875</v>
          </cell>
          <cell r="FR9">
            <v>110.82337951660156</v>
          </cell>
          <cell r="FS9">
            <v>107.90898132324219</v>
          </cell>
          <cell r="FT9">
            <v>117.59999084472656</v>
          </cell>
          <cell r="FU9">
            <v>1.0417652130126953</v>
          </cell>
          <cell r="FV9">
            <v>114.40483093261719</v>
          </cell>
          <cell r="FW9">
            <v>45.70843505859375</v>
          </cell>
          <cell r="FX9">
            <v>139.39051818847656</v>
          </cell>
          <cell r="FY9">
            <v>109.79998779296875</v>
          </cell>
          <cell r="FZ9">
            <v>112.03170776367188</v>
          </cell>
          <cell r="GA9">
            <v>109.38948059082031</v>
          </cell>
          <cell r="GB9">
            <v>3426.303955078125</v>
          </cell>
          <cell r="GC9">
            <v>115114.71875</v>
          </cell>
          <cell r="GD9">
            <v>125.74517822265625</v>
          </cell>
          <cell r="GE9">
            <v>105.95030212402344</v>
          </cell>
        </row>
        <row r="10">
          <cell r="CG10">
            <v>80.690689086914063</v>
          </cell>
          <cell r="CH10">
            <v>0.15379995107650757</v>
          </cell>
          <cell r="CI10" t="e">
            <v>#N/A</v>
          </cell>
          <cell r="CJ10">
            <v>9.3222991563379765E-4</v>
          </cell>
          <cell r="CK10">
            <v>8.424535917583853E-5</v>
          </cell>
          <cell r="CL10">
            <v>1</v>
          </cell>
          <cell r="CM10">
            <v>0.17623215913772583</v>
          </cell>
          <cell r="CN10">
            <v>6.378726102411747E-4</v>
          </cell>
          <cell r="CO10">
            <v>7.6219476759433746E-3</v>
          </cell>
          <cell r="CP10">
            <v>0.61635905504226685</v>
          </cell>
          <cell r="CQ10">
            <v>0.24039995670318604</v>
          </cell>
          <cell r="CR10">
            <v>3.1877096742391586E-2</v>
          </cell>
          <cell r="CS10">
            <v>0.5490729808807373</v>
          </cell>
          <cell r="CT10">
            <v>1.5242195129394531</v>
          </cell>
          <cell r="CU10">
            <v>2.8719425201416016E-2</v>
          </cell>
          <cell r="CV10">
            <v>1.149425283074379E-3</v>
          </cell>
          <cell r="CW10">
            <v>8.9899995145970024E-6</v>
          </cell>
          <cell r="CX10">
            <v>0.12376195192337036</v>
          </cell>
          <cell r="CY10">
            <v>0.15052157640457153</v>
          </cell>
          <cell r="DB10">
            <v>1</v>
          </cell>
          <cell r="DC10">
            <v>524.64704001612199</v>
          </cell>
          <cell r="DD10" t="e">
            <v>#N/A</v>
          </cell>
          <cell r="DE10">
            <v>86.556639873603146</v>
          </cell>
          <cell r="DF10">
            <v>957805.7459342645</v>
          </cell>
          <cell r="DG10">
            <v>80.690689086914063</v>
          </cell>
          <cell r="DH10">
            <v>457.8658599072948</v>
          </cell>
          <cell r="DI10">
            <v>126499.69255837076</v>
          </cell>
          <cell r="DJ10">
            <v>10586.623330096125</v>
          </cell>
          <cell r="DK10">
            <v>130.91507040710337</v>
          </cell>
          <cell r="DL10">
            <v>335.65184533930767</v>
          </cell>
          <cell r="DM10">
            <v>2531.3060891021478</v>
          </cell>
          <cell r="DN10">
            <v>146.95803999949629</v>
          </cell>
          <cell r="DO10">
            <v>52.939021185539275</v>
          </cell>
          <cell r="DP10">
            <v>2809.6206146540703</v>
          </cell>
          <cell r="DQ10">
            <v>70200.89976713396</v>
          </cell>
          <cell r="DR10">
            <v>8975605.4998553805</v>
          </cell>
          <cell r="DS10">
            <v>651.98300311936976</v>
          </cell>
          <cell r="DT10">
            <v>536.07390391682998</v>
          </cell>
          <cell r="DW10">
            <v>100</v>
          </cell>
          <cell r="DX10">
            <v>166.07922587754339</v>
          </cell>
          <cell r="DY10" t="e">
            <v>#N/A</v>
          </cell>
          <cell r="DZ10">
            <v>2446.6174779062458</v>
          </cell>
          <cell r="EA10">
            <v>2687.4706852879831</v>
          </cell>
          <cell r="EB10">
            <v>10392.927897876758</v>
          </cell>
          <cell r="EC10">
            <v>11817.059409307818</v>
          </cell>
          <cell r="ED10">
            <v>10005.024415001131</v>
          </cell>
          <cell r="EE10">
            <v>308.74034513842696</v>
          </cell>
          <cell r="EF10">
            <v>11767.688905008192</v>
          </cell>
          <cell r="EG10">
            <v>10807.95525132786</v>
          </cell>
          <cell r="EH10">
            <v>10049.503653438018</v>
          </cell>
          <cell r="EI10">
            <v>11787.850522005061</v>
          </cell>
          <cell r="EJ10">
            <v>10759.938146009697</v>
          </cell>
          <cell r="EK10">
            <v>12277.496273111032</v>
          </cell>
          <cell r="EL10">
            <v>4440.5646975835971</v>
          </cell>
          <cell r="EM10">
            <v>457.94420854885681</v>
          </cell>
          <cell r="EN10">
            <v>10055.440340668267</v>
          </cell>
          <cell r="EO10">
            <v>12326.971623561985</v>
          </cell>
          <cell r="ER10">
            <v>0.18499995454152138</v>
          </cell>
          <cell r="ES10">
            <v>0.25101365893167638</v>
          </cell>
          <cell r="ET10">
            <v>2.0392025177894206</v>
          </cell>
          <cell r="EU10">
            <v>11.780727481398166</v>
          </cell>
          <cell r="EV10">
            <v>27.8850675936465</v>
          </cell>
          <cell r="EW10">
            <v>95.220388449291164</v>
          </cell>
          <cell r="EX10">
            <v>97.028522514943916</v>
          </cell>
          <cell r="EY10">
            <v>92.007543718660656</v>
          </cell>
          <cell r="EZ10">
            <v>1.2105647210941701</v>
          </cell>
          <cell r="FA10">
            <v>95.972128779493445</v>
          </cell>
          <cell r="FB10">
            <v>47.628193326280631</v>
          </cell>
          <cell r="FC10">
            <v>86.254111016345632</v>
          </cell>
          <cell r="FD10">
            <v>96.604990331412012</v>
          </cell>
          <cell r="FE10">
            <v>95.197633325483707</v>
          </cell>
          <cell r="FF10">
            <v>96.765738429384101</v>
          </cell>
          <cell r="FG10">
            <v>39.491310532688779</v>
          </cell>
          <cell r="FH10">
            <v>3.0349363124150441</v>
          </cell>
          <cell r="FI10">
            <v>74.11205079224959</v>
          </cell>
          <cell r="FJ10">
            <v>96.437696389466367</v>
          </cell>
          <cell r="FM10">
            <v>0.18499994277954102</v>
          </cell>
          <cell r="FN10">
            <v>0.25101363658905029</v>
          </cell>
          <cell r="FO10">
            <v>2.0395421981811523</v>
          </cell>
          <cell r="FP10">
            <v>11.780726432800293</v>
          </cell>
          <cell r="FQ10">
            <v>507.252197265625</v>
          </cell>
          <cell r="FR10">
            <v>111.05299377441406</v>
          </cell>
          <cell r="FS10">
            <v>108.30902099609375</v>
          </cell>
          <cell r="FT10">
            <v>117.89999389648438</v>
          </cell>
          <cell r="FU10">
            <v>1.2105646133422852</v>
          </cell>
          <cell r="FV10">
            <v>114.19757080078125</v>
          </cell>
          <cell r="FW10">
            <v>47.628189086914063</v>
          </cell>
          <cell r="FX10">
            <v>141.59141540527344</v>
          </cell>
          <cell r="FY10">
            <v>110.5</v>
          </cell>
          <cell r="FZ10">
            <v>112.50743103027344</v>
          </cell>
          <cell r="GA10">
            <v>109.19241333007813</v>
          </cell>
          <cell r="GB10">
            <v>3799.771240234375</v>
          </cell>
          <cell r="GC10">
            <v>157695.65625</v>
          </cell>
          <cell r="GD10">
            <v>126.87515258789063</v>
          </cell>
          <cell r="GE10">
            <v>106.28843688964844</v>
          </cell>
        </row>
        <row r="11">
          <cell r="CG11">
            <v>41.893585205078125</v>
          </cell>
          <cell r="CH11">
            <v>0.10989999771118164</v>
          </cell>
          <cell r="CI11" t="e">
            <v>#N/A</v>
          </cell>
          <cell r="CJ11">
            <v>8.4202992729842663E-4</v>
          </cell>
          <cell r="CK11">
            <v>7.9793229815550148E-5</v>
          </cell>
          <cell r="CL11">
            <v>1</v>
          </cell>
          <cell r="CM11">
            <v>0.17397749423980713</v>
          </cell>
          <cell r="CN11">
            <v>6.1499979346990585E-4</v>
          </cell>
          <cell r="CO11">
            <v>7.0126205682754517E-3</v>
          </cell>
          <cell r="CP11">
            <v>0.6105009913444519</v>
          </cell>
          <cell r="CQ11">
            <v>0.24749994277954102</v>
          </cell>
          <cell r="CR11">
            <v>3.1877584755420685E-2</v>
          </cell>
          <cell r="CS11">
            <v>0.54303795099258423</v>
          </cell>
          <cell r="CT11">
            <v>1.5035791397094727</v>
          </cell>
          <cell r="CU11">
            <v>2.8059627860784531E-2</v>
          </cell>
          <cell r="CV11">
            <v>1.0156717617064714E-3</v>
          </cell>
          <cell r="CW11">
            <v>6.6099992181989364E-6</v>
          </cell>
          <cell r="CX11">
            <v>0.12195098400115967</v>
          </cell>
          <cell r="CY11">
            <v>0.15092664957046509</v>
          </cell>
          <cell r="DB11">
            <v>1</v>
          </cell>
          <cell r="DC11">
            <v>381.19732554658384</v>
          </cell>
          <cell r="DD11" t="e">
            <v>#N/A</v>
          </cell>
          <cell r="DE11">
            <v>49.753083408198719</v>
          </cell>
          <cell r="DF11">
            <v>525026.81370235595</v>
          </cell>
          <cell r="DG11">
            <v>41.893585205078125</v>
          </cell>
          <cell r="DH11">
            <v>240.79887682100329</v>
          </cell>
          <cell r="DI11">
            <v>68119.673616001193</v>
          </cell>
          <cell r="DJ11">
            <v>5974.0270840549165</v>
          </cell>
          <cell r="DK11">
            <v>68.621649758208605</v>
          </cell>
          <cell r="DL11">
            <v>169.26705006309666</v>
          </cell>
          <cell r="DM11">
            <v>1314.2019863331789</v>
          </cell>
          <cell r="DN11">
            <v>77.146698731651313</v>
          </cell>
          <cell r="DO11">
            <v>27.862574106457053</v>
          </cell>
          <cell r="DP11">
            <v>1493.0199863280297</v>
          </cell>
          <cell r="DQ11">
            <v>41247.169395249315</v>
          </cell>
          <cell r="DR11">
            <v>6337910.7655164152</v>
          </cell>
          <cell r="DS11">
            <v>343.52806209976745</v>
          </cell>
          <cell r="DT11">
            <v>277.57579807347889</v>
          </cell>
          <cell r="DW11">
            <v>100</v>
          </cell>
          <cell r="DX11">
            <v>120.66961576952976</v>
          </cell>
          <cell r="DY11" t="e">
            <v>#N/A</v>
          </cell>
          <cell r="DZ11">
            <v>1406.3249639078097</v>
          </cell>
          <cell r="EA11">
            <v>1473.152752324452</v>
          </cell>
          <cell r="EB11">
            <v>5395.8767157256007</v>
          </cell>
          <cell r="EC11">
            <v>6214.7779126063979</v>
          </cell>
          <cell r="ED11">
            <v>5387.6731546641331</v>
          </cell>
          <cell r="EE11">
            <v>174.22204666090431</v>
          </cell>
          <cell r="EF11">
            <v>6168.2602621066462</v>
          </cell>
          <cell r="EG11">
            <v>5450.3817810292821</v>
          </cell>
          <cell r="EH11">
            <v>5217.4953159044162</v>
          </cell>
          <cell r="EI11">
            <v>6188.1184106564033</v>
          </cell>
          <cell r="EJ11">
            <v>5663.1113923198491</v>
          </cell>
          <cell r="EK11">
            <v>6524.2072976744539</v>
          </cell>
          <cell r="EL11">
            <v>2609.0936853995318</v>
          </cell>
          <cell r="EM11">
            <v>323.36643242781327</v>
          </cell>
          <cell r="EN11">
            <v>5298.1840282071771</v>
          </cell>
          <cell r="EO11">
            <v>6382.8307277016911</v>
          </cell>
          <cell r="ER11">
            <v>0.30799998811085944</v>
          </cell>
          <cell r="ES11">
            <v>0.39046952623731845</v>
          </cell>
          <cell r="ET11">
            <v>2.8181960631252676</v>
          </cell>
          <cell r="EU11">
            <v>14.077966989463411</v>
          </cell>
          <cell r="EV11">
            <v>29.806712804648974</v>
          </cell>
          <cell r="EW11">
            <v>95.614132581806899</v>
          </cell>
          <cell r="EX11">
            <v>97.207703240193894</v>
          </cell>
          <cell r="EY11">
            <v>92.475780280650184</v>
          </cell>
          <cell r="EZ11">
            <v>1.4772492769971839</v>
          </cell>
          <cell r="FA11">
            <v>95.972128779493445</v>
          </cell>
          <cell r="FB11">
            <v>51.104985017584418</v>
          </cell>
          <cell r="FC11">
            <v>86.701019270391299</v>
          </cell>
          <cell r="FD11">
            <v>96.604990331412012</v>
          </cell>
          <cell r="FE11">
            <v>95.130546976782071</v>
          </cell>
          <cell r="FF11">
            <v>96.882165071274983</v>
          </cell>
          <cell r="FG11">
            <v>45.928341704574727</v>
          </cell>
          <cell r="FH11">
            <v>4.1014101567909984</v>
          </cell>
          <cell r="FI11">
            <v>74.705186784670531</v>
          </cell>
          <cell r="FJ11">
            <v>96.693364891055978</v>
          </cell>
          <cell r="FM11">
            <v>0.30799996852874756</v>
          </cell>
          <cell r="FN11">
            <v>0.39046949148178101</v>
          </cell>
          <cell r="FO11">
            <v>2.8186655044555664</v>
          </cell>
          <cell r="FP11">
            <v>14.07796573638916</v>
          </cell>
          <cell r="FQ11">
            <v>542.20849609375</v>
          </cell>
          <cell r="FR11">
            <v>111.51220703125</v>
          </cell>
          <cell r="FS11">
            <v>108.509033203125</v>
          </cell>
          <cell r="FT11">
            <v>118.5</v>
          </cell>
          <cell r="FU11">
            <v>1.4772491455078125</v>
          </cell>
          <cell r="FV11">
            <v>114.19757080078125</v>
          </cell>
          <cell r="FW11">
            <v>51.10498046875</v>
          </cell>
          <cell r="FX11">
            <v>142.32504272460938</v>
          </cell>
          <cell r="FY11">
            <v>110.5</v>
          </cell>
          <cell r="FZ11">
            <v>112.42814636230469</v>
          </cell>
          <cell r="GA11">
            <v>109.32379150390625</v>
          </cell>
          <cell r="GB11">
            <v>4419.12890625</v>
          </cell>
          <cell r="GC11">
            <v>213109.765625</v>
          </cell>
          <cell r="GD11">
            <v>127.89056396484375</v>
          </cell>
          <cell r="GE11">
            <v>106.57022094726563</v>
          </cell>
        </row>
        <row r="12">
          <cell r="CG12">
            <v>28.023788452148438</v>
          </cell>
          <cell r="CH12">
            <v>8.1299960613250732E-2</v>
          </cell>
          <cell r="CI12">
            <v>0.21319997310638428</v>
          </cell>
          <cell r="CJ12">
            <v>8.3716982044279575E-4</v>
          </cell>
          <cell r="CK12">
            <v>7.4685944127850235E-5</v>
          </cell>
          <cell r="CL12">
            <v>1</v>
          </cell>
          <cell r="CM12">
            <v>0.169231116771698</v>
          </cell>
          <cell r="CN12">
            <v>5.995479878038168E-4</v>
          </cell>
          <cell r="CO12">
            <v>5.0428621470928192E-3</v>
          </cell>
          <cell r="CP12">
            <v>0.58825540542602539</v>
          </cell>
          <cell r="CQ12">
            <v>0.25579994916915894</v>
          </cell>
          <cell r="CR12">
            <v>3.1877584755420685E-2</v>
          </cell>
          <cell r="CS12">
            <v>0.52399897575378418</v>
          </cell>
          <cell r="CT12">
            <v>1.4806795120239258</v>
          </cell>
          <cell r="CU12">
            <v>2.7608152478933334E-2</v>
          </cell>
          <cell r="CV12">
            <v>9.3645229935646057E-4</v>
          </cell>
          <cell r="CW12">
            <v>4.8589990910841152E-6</v>
          </cell>
          <cell r="CX12">
            <v>0.12195098400115967</v>
          </cell>
          <cell r="CY12">
            <v>0.14774656295776367</v>
          </cell>
          <cell r="DB12">
            <v>1</v>
          </cell>
          <cell r="DC12">
            <v>344.69621191404315</v>
          </cell>
          <cell r="DD12">
            <v>131.4436772380121</v>
          </cell>
          <cell r="DE12">
            <v>33.47443704710485</v>
          </cell>
          <cell r="DF12">
            <v>375221.72049102373</v>
          </cell>
          <cell r="DG12">
            <v>28.023788452148438</v>
          </cell>
          <cell r="DH12">
            <v>165.59477350701442</v>
          </cell>
          <cell r="DI12">
            <v>46741.526987358251</v>
          </cell>
          <cell r="DJ12">
            <v>5557.1196742516531</v>
          </cell>
          <cell r="DK12">
            <v>47.638811634638692</v>
          </cell>
          <cell r="DL12">
            <v>109.55353409244221</v>
          </cell>
          <cell r="DM12">
            <v>879.10638987111713</v>
          </cell>
          <cell r="DN12">
            <v>53.480616850129515</v>
          </cell>
          <cell r="DO12">
            <v>18.926302568908383</v>
          </cell>
          <cell r="DP12">
            <v>1015.0548275018496</v>
          </cell>
          <cell r="DQ12">
            <v>29925.484161239892</v>
          </cell>
          <cell r="DR12">
            <v>5767399.4019817589</v>
          </cell>
          <cell r="DS12">
            <v>229.79550908651913</v>
          </cell>
          <cell r="DT12">
            <v>189.6747233311925</v>
          </cell>
          <cell r="DW12">
            <v>100</v>
          </cell>
          <cell r="DX12">
            <v>109.11503481625817</v>
          </cell>
          <cell r="DY12">
            <v>277.37525511074432</v>
          </cell>
          <cell r="DZ12">
            <v>946.19133624080905</v>
          </cell>
          <cell r="EA12">
            <v>1052.8203433560893</v>
          </cell>
          <cell r="EB12">
            <v>3609.4525416038746</v>
          </cell>
          <cell r="EC12">
            <v>4273.835303639954</v>
          </cell>
          <cell r="ED12">
            <v>3696.8478677303169</v>
          </cell>
          <cell r="EE12">
            <v>162.06367155110826</v>
          </cell>
          <cell r="EF12">
            <v>4282.1557012300646</v>
          </cell>
          <cell r="EG12">
            <v>3527.6126454749274</v>
          </cell>
          <cell r="EH12">
            <v>3490.1282443894875</v>
          </cell>
          <cell r="EI12">
            <v>4289.8062416735602</v>
          </cell>
          <cell r="EJ12">
            <v>3846.8003452573494</v>
          </cell>
          <cell r="EK12">
            <v>4435.5924058422106</v>
          </cell>
          <cell r="EL12">
            <v>1892.9393920206185</v>
          </cell>
          <cell r="EM12">
            <v>294.2583822972436</v>
          </cell>
          <cell r="EN12">
            <v>3544.1031761834547</v>
          </cell>
          <cell r="EO12">
            <v>4361.5533513702449</v>
          </cell>
          <cell r="ER12">
            <v>0.73200003986358897</v>
          </cell>
          <cell r="ES12">
            <v>2.1000406227147974</v>
          </cell>
          <cell r="ET12">
            <v>4.3992668101601522</v>
          </cell>
          <cell r="EU12">
            <v>16.400819330924165</v>
          </cell>
          <cell r="EV12">
            <v>31.712641918249673</v>
          </cell>
          <cell r="EW12">
            <v>95.679758784455146</v>
          </cell>
          <cell r="EX12">
            <v>97.297293602818883</v>
          </cell>
          <cell r="EY12">
            <v>92.787930050142933</v>
          </cell>
          <cell r="EZ12">
            <v>2.0126144293251165</v>
          </cell>
          <cell r="FA12">
            <v>96.146311084107566</v>
          </cell>
          <cell r="FB12">
            <v>54.580113500732352</v>
          </cell>
          <cell r="FC12">
            <v>86.49475678245949</v>
          </cell>
          <cell r="FD12">
            <v>96.604990331412012</v>
          </cell>
          <cell r="FE12">
            <v>94.996361368226246</v>
          </cell>
          <cell r="FF12">
            <v>97.006907901872353</v>
          </cell>
          <cell r="FG12">
            <v>52.450199760532982</v>
          </cell>
          <cell r="FH12">
            <v>5.6172941653995556</v>
          </cell>
          <cell r="FI12">
            <v>76.198686920306741</v>
          </cell>
          <cell r="FJ12">
            <v>96.846777067701595</v>
          </cell>
          <cell r="FM12">
            <v>0.73199999332427979</v>
          </cell>
          <cell r="FN12">
            <v>2.1000404357910156</v>
          </cell>
          <cell r="FO12">
            <v>4.3999996185302734</v>
          </cell>
          <cell r="FP12">
            <v>16.40081787109375</v>
          </cell>
          <cell r="FQ12">
            <v>576.87890625</v>
          </cell>
          <cell r="FR12">
            <v>111.5887451171875</v>
          </cell>
          <cell r="FS12">
            <v>108.60903930664063</v>
          </cell>
          <cell r="FT12">
            <v>118.89999389648438</v>
          </cell>
          <cell r="FU12">
            <v>2.0126142501831055</v>
          </cell>
          <cell r="FV12">
            <v>114.40483093261719</v>
          </cell>
          <cell r="FW12">
            <v>54.580108642578125</v>
          </cell>
          <cell r="FX12">
            <v>141.9864501953125</v>
          </cell>
          <cell r="FY12">
            <v>110.5</v>
          </cell>
          <cell r="FZ12">
            <v>112.26956176757813</v>
          </cell>
          <cell r="GA12">
            <v>109.46455383300781</v>
          </cell>
          <cell r="GB12">
            <v>5046.6484375</v>
          </cell>
          <cell r="GC12">
            <v>291875.28125</v>
          </cell>
          <cell r="GD12">
            <v>130.44734191894531</v>
          </cell>
          <cell r="GE12">
            <v>106.73930358886719</v>
          </cell>
        </row>
        <row r="13">
          <cell r="CG13">
            <v>12.920899391174316</v>
          </cell>
          <cell r="CH13">
            <v>2.2299997508525848E-2</v>
          </cell>
          <cell r="CI13">
            <v>0.17179995775222778</v>
          </cell>
          <cell r="CJ13">
            <v>8.0625992268323898E-4</v>
          </cell>
          <cell r="CK13">
            <v>7.1222879341803491E-5</v>
          </cell>
          <cell r="CL13">
            <v>1</v>
          </cell>
          <cell r="CM13">
            <v>0.17098891735076904</v>
          </cell>
          <cell r="CN13">
            <v>5.9189461171627045E-4</v>
          </cell>
          <cell r="CO13">
            <v>4.2034462094306946E-3</v>
          </cell>
          <cell r="CP13">
            <v>0.58489775657653809</v>
          </cell>
          <cell r="CQ13">
            <v>0.2555999755859375</v>
          </cell>
          <cell r="CR13">
            <v>3.1877137720584869E-2</v>
          </cell>
          <cell r="CS13">
            <v>0.5218929648399353</v>
          </cell>
          <cell r="CT13">
            <v>1.4898796081542969</v>
          </cell>
          <cell r="CU13">
            <v>2.7987029403448105E-2</v>
          </cell>
          <cell r="CV13">
            <v>8.7657012045383453E-4</v>
          </cell>
          <cell r="CW13">
            <v>3.5799994293483905E-6</v>
          </cell>
          <cell r="CX13">
            <v>0.1231529712677002</v>
          </cell>
          <cell r="CY13">
            <v>0.14910727739334106</v>
          </cell>
          <cell r="DB13">
            <v>1</v>
          </cell>
          <cell r="DC13">
            <v>579.41259348725634</v>
          </cell>
          <cell r="DD13">
            <v>75.208978862550197</v>
          </cell>
          <cell r="DE13">
            <v>16.025724493626655</v>
          </cell>
          <cell r="DF13">
            <v>181415.0103250675</v>
          </cell>
          <cell r="DG13">
            <v>12.920899391174316</v>
          </cell>
          <cell r="DH13">
            <v>75.565712628428443</v>
          </cell>
          <cell r="DI13">
            <v>21829.729711018314</v>
          </cell>
          <cell r="DJ13">
            <v>3073.8824163338809</v>
          </cell>
          <cell r="DK13">
            <v>22.090868439642449</v>
          </cell>
          <cell r="DL13">
            <v>50.551254402722229</v>
          </cell>
          <cell r="DM13">
            <v>405.33436547631317</v>
          </cell>
          <cell r="DN13">
            <v>24.757757359571151</v>
          </cell>
          <cell r="DO13">
            <v>8.6724452905165101</v>
          </cell>
          <cell r="DP13">
            <v>461.6745566280934</v>
          </cell>
          <cell r="DQ13">
            <v>14740.291837103303</v>
          </cell>
          <cell r="DR13">
            <v>3609190.349375586</v>
          </cell>
          <cell r="DS13">
            <v>104.91747992898918</v>
          </cell>
          <cell r="DT13">
            <v>86.65505545439828</v>
          </cell>
          <cell r="DW13">
            <v>100</v>
          </cell>
          <cell r="DX13">
            <v>183.41549203652471</v>
          </cell>
          <cell r="DY13">
            <v>158.7075935257358</v>
          </cell>
          <cell r="DZ13">
            <v>452.98451625979249</v>
          </cell>
          <cell r="EA13">
            <v>509.02547222064447</v>
          </cell>
          <cell r="EB13">
            <v>1664.2065803100454</v>
          </cell>
          <cell r="EC13">
            <v>1950.2753833134045</v>
          </cell>
          <cell r="ED13">
            <v>1726.5415774100341</v>
          </cell>
          <cell r="EE13">
            <v>89.644402047999108</v>
          </cell>
          <cell r="EF13">
            <v>1985.7031480851642</v>
          </cell>
          <cell r="EG13">
            <v>1627.7452457644192</v>
          </cell>
          <cell r="EH13">
            <v>1609.2124157782218</v>
          </cell>
          <cell r="EI13">
            <v>1985.878030325498</v>
          </cell>
          <cell r="EJ13">
            <v>1762.6879532502669</v>
          </cell>
          <cell r="EK13">
            <v>2017.4281249319113</v>
          </cell>
          <cell r="EL13">
            <v>932.39858436351335</v>
          </cell>
          <cell r="EM13">
            <v>184.14443661473376</v>
          </cell>
          <cell r="EN13">
            <v>1618.1272442251925</v>
          </cell>
          <cell r="EO13">
            <v>1992.6252739030635</v>
          </cell>
          <cell r="ER13">
            <v>1.2229996505101299</v>
          </cell>
          <cell r="ES13">
            <v>4.3331150097122837</v>
          </cell>
          <cell r="ET13">
            <v>5.8990169891032247</v>
          </cell>
          <cell r="EU13">
            <v>18.450929376684897</v>
          </cell>
          <cell r="EV13">
            <v>32.860319661305347</v>
          </cell>
          <cell r="EW13">
            <v>95.679758784455146</v>
          </cell>
          <cell r="EX13">
            <v>97.207703240193894</v>
          </cell>
          <cell r="EY13">
            <v>92.944004934889307</v>
          </cell>
          <cell r="EZ13">
            <v>3.3080800139943451</v>
          </cell>
          <cell r="FA13">
            <v>96.320493388721673</v>
          </cell>
          <cell r="FB13">
            <v>57.964085969907146</v>
          </cell>
          <cell r="FC13">
            <v>86.529130765351411</v>
          </cell>
          <cell r="FD13">
            <v>96.1678636783287</v>
          </cell>
          <cell r="FE13">
            <v>95.197633325483707</v>
          </cell>
          <cell r="FF13">
            <v>97.156599298589214</v>
          </cell>
          <cell r="FG13">
            <v>56.436431506298049</v>
          </cell>
          <cell r="FH13">
            <v>7.6518761515893008</v>
          </cell>
          <cell r="FI13">
            <v>77.6465516115707</v>
          </cell>
          <cell r="FJ13">
            <v>96.642236728583981</v>
          </cell>
          <cell r="FM13">
            <v>1.2229995727539063</v>
          </cell>
          <cell r="FN13">
            <v>4.3331146240234375</v>
          </cell>
          <cell r="FO13">
            <v>5.8999996185302734</v>
          </cell>
          <cell r="FP13">
            <v>18.450927734375</v>
          </cell>
          <cell r="FQ13">
            <v>597.756103515625</v>
          </cell>
          <cell r="FR13">
            <v>111.5887451171875</v>
          </cell>
          <cell r="FS13">
            <v>108.509033203125</v>
          </cell>
          <cell r="FT13">
            <v>119.09999084472656</v>
          </cell>
          <cell r="FU13">
            <v>3.308079719543457</v>
          </cell>
          <cell r="FV13">
            <v>114.61209106445313</v>
          </cell>
          <cell r="FW13">
            <v>57.964080810546875</v>
          </cell>
          <cell r="FX13">
            <v>142.04287719726563</v>
          </cell>
          <cell r="FY13">
            <v>110</v>
          </cell>
          <cell r="FZ13">
            <v>112.50743103027344</v>
          </cell>
          <cell r="GA13">
            <v>109.63346862792969</v>
          </cell>
          <cell r="GB13">
            <v>5430.1953125</v>
          </cell>
          <cell r="GC13">
            <v>397592.40625</v>
          </cell>
          <cell r="GD13">
            <v>132.92599487304688</v>
          </cell>
          <cell r="GE13">
            <v>106.51387023925781</v>
          </cell>
        </row>
        <row r="14">
          <cell r="CG14">
            <v>6.8419990539550781</v>
          </cell>
          <cell r="CH14">
            <v>1.4099996536970139E-2</v>
          </cell>
          <cell r="CI14">
            <v>0.1077999472618103</v>
          </cell>
          <cell r="CJ14">
            <v>6.9227977655827999E-4</v>
          </cell>
          <cell r="CK14">
            <v>6.9323126808740199E-5</v>
          </cell>
          <cell r="CL14">
            <v>1</v>
          </cell>
          <cell r="CM14">
            <v>0.16890758275985718</v>
          </cell>
          <cell r="CN14">
            <v>5.8817537501454353E-4</v>
          </cell>
          <cell r="CO14">
            <v>3.4250358585268259E-3</v>
          </cell>
          <cell r="CP14">
            <v>0.5736922025680542</v>
          </cell>
          <cell r="CQ14">
            <v>0.25639998912811279</v>
          </cell>
          <cell r="CR14">
            <v>3.1877584755420685E-2</v>
          </cell>
          <cell r="CS14">
            <v>0.51261299848556519</v>
          </cell>
          <cell r="CT14">
            <v>1.4926795959472656</v>
          </cell>
          <cell r="CU14">
            <v>2.7593035250902176E-2</v>
          </cell>
          <cell r="CV14">
            <v>7.2089722380042076E-4</v>
          </cell>
          <cell r="CW14">
            <v>2.559999302320648E-6</v>
          </cell>
          <cell r="CX14">
            <v>0.11494249105453491</v>
          </cell>
          <cell r="CY14">
            <v>0.14768767356872559</v>
          </cell>
          <cell r="DB14">
            <v>1</v>
          </cell>
          <cell r="DC14">
            <v>485.2482790343517</v>
          </cell>
          <cell r="DD14">
            <v>63.469410029841043</v>
          </cell>
          <cell r="DE14">
            <v>9.8832860436434835</v>
          </cell>
          <cell r="DF14">
            <v>98697.207828375758</v>
          </cell>
          <cell r="DG14">
            <v>6.8419990539550781</v>
          </cell>
          <cell r="DH14">
            <v>40.507352850360945</v>
          </cell>
          <cell r="DI14">
            <v>11632.583315454</v>
          </cell>
          <cell r="DJ14">
            <v>1997.6430427499099</v>
          </cell>
          <cell r="DK14">
            <v>11.926254223654794</v>
          </cell>
          <cell r="DL14">
            <v>26.68486483646614</v>
          </cell>
          <cell r="DM14">
            <v>214.63354599948534</v>
          </cell>
          <cell r="DN14">
            <v>13.347299179241832</v>
          </cell>
          <cell r="DO14">
            <v>4.5837024050784958</v>
          </cell>
          <cell r="DP14">
            <v>247.96108843195762</v>
          </cell>
          <cell r="DQ14">
            <v>9490.9493726241271</v>
          </cell>
          <cell r="DR14">
            <v>2672656.6088329721</v>
          </cell>
          <cell r="DS14">
            <v>59.525411283359652</v>
          </cell>
          <cell r="DT14">
            <v>46.327488873140076</v>
          </cell>
          <cell r="DW14">
            <v>100</v>
          </cell>
          <cell r="DX14">
            <v>153.60738247557606</v>
          </cell>
          <cell r="DY14">
            <v>133.93450463864886</v>
          </cell>
          <cell r="DZ14">
            <v>279.36181913756673</v>
          </cell>
          <cell r="EA14">
            <v>276.930738706113</v>
          </cell>
          <cell r="EB14">
            <v>881.24669214936785</v>
          </cell>
          <cell r="EC14">
            <v>1045.4542193720856</v>
          </cell>
          <cell r="ED14">
            <v>920.03607065644746</v>
          </cell>
          <cell r="EE14">
            <v>58.257763901795919</v>
          </cell>
          <cell r="EF14">
            <v>1072.0266892847701</v>
          </cell>
          <cell r="EG14">
            <v>859.24993127539108</v>
          </cell>
          <cell r="EH14">
            <v>852.11370286603972</v>
          </cell>
          <cell r="EI14">
            <v>1070.6183043671706</v>
          </cell>
          <cell r="EJ14">
            <v>931.64462156381455</v>
          </cell>
          <cell r="EK14">
            <v>1083.541786112195</v>
          </cell>
          <cell r="EL14">
            <v>600.3509195812195</v>
          </cell>
          <cell r="EM14">
            <v>136.36156529769579</v>
          </cell>
          <cell r="EN14">
            <v>918.05188026347525</v>
          </cell>
          <cell r="EO14">
            <v>1065.2964760222353</v>
          </cell>
          <cell r="ER14">
            <v>3.2809993922551088</v>
          </cell>
          <cell r="ES14">
            <v>7.9079358463993188</v>
          </cell>
          <cell r="ET14">
            <v>8.3986006206750119</v>
          </cell>
          <cell r="EU14">
            <v>21.753648786869576</v>
          </cell>
          <cell r="EV14">
            <v>34.309112998986372</v>
          </cell>
          <cell r="EW14">
            <v>95.942250511674388</v>
          </cell>
          <cell r="EX14">
            <v>97.386883965443872</v>
          </cell>
          <cell r="EY14">
            <v>93.412241496878849</v>
          </cell>
          <cell r="EZ14">
            <v>4.55859797045626</v>
          </cell>
          <cell r="FA14">
            <v>97.017196960074443</v>
          </cell>
          <cell r="FB14">
            <v>60.746404332794569</v>
          </cell>
          <cell r="FC14">
            <v>86.872907775431187</v>
          </cell>
          <cell r="FD14">
            <v>96.517559664776641</v>
          </cell>
          <cell r="FE14">
            <v>94.795102322121352</v>
          </cell>
          <cell r="FF14">
            <v>97.547460167794327</v>
          </cell>
          <cell r="FG14">
            <v>59.088898723366945</v>
          </cell>
          <cell r="FH14">
            <v>10.880204769861603</v>
          </cell>
          <cell r="FI14">
            <v>78.945379141633836</v>
          </cell>
          <cell r="FJ14">
            <v>96.744506898142788</v>
          </cell>
          <cell r="FM14">
            <v>3.2809991836547852</v>
          </cell>
          <cell r="FN14">
            <v>7.9079351425170898</v>
          </cell>
          <cell r="FO14">
            <v>8.3999996185302734</v>
          </cell>
          <cell r="FP14">
            <v>21.753646850585938</v>
          </cell>
          <cell r="FQ14">
            <v>624.11083984375</v>
          </cell>
          <cell r="FR14">
            <v>111.89488220214844</v>
          </cell>
          <cell r="FS14">
            <v>108.70904541015625</v>
          </cell>
          <cell r="FT14">
            <v>119.69999694824219</v>
          </cell>
          <cell r="FU14">
            <v>4.5585975646972656</v>
          </cell>
          <cell r="FV14">
            <v>115.44110107421875</v>
          </cell>
          <cell r="FW14">
            <v>60.74639892578125</v>
          </cell>
          <cell r="FX14">
            <v>142.60720825195313</v>
          </cell>
          <cell r="FY14">
            <v>110.39999389648438</v>
          </cell>
          <cell r="FZ14">
            <v>112.03170776367188</v>
          </cell>
          <cell r="GA14">
            <v>110.07452392578125</v>
          </cell>
          <cell r="GB14">
            <v>5685.41015625</v>
          </cell>
          <cell r="GC14">
            <v>565336.75</v>
          </cell>
          <cell r="GD14">
            <v>135.14950561523438</v>
          </cell>
          <cell r="GE14">
            <v>106.6265869140625</v>
          </cell>
        </row>
        <row r="15">
          <cell r="CG15">
            <v>5.2075996398925781</v>
          </cell>
          <cell r="CH15">
            <v>8.0999992787837982E-3</v>
          </cell>
          <cell r="CI15">
            <v>8.6999952793121338E-2</v>
          </cell>
          <cell r="CJ15">
            <v>6.3156988471746445E-4</v>
          </cell>
          <cell r="CK15">
            <v>5.6331613450311124E-5</v>
          </cell>
          <cell r="CL15">
            <v>1</v>
          </cell>
          <cell r="CM15">
            <v>0.16947299242019653</v>
          </cell>
          <cell r="CN15">
            <v>5.9295748360455036E-4</v>
          </cell>
          <cell r="CO15">
            <v>2.6452529709786177E-3</v>
          </cell>
          <cell r="CP15">
            <v>0.57563894987106323</v>
          </cell>
          <cell r="CQ15">
            <v>0.25639998912811279</v>
          </cell>
          <cell r="CR15">
            <v>3.1877584755420685E-2</v>
          </cell>
          <cell r="CS15">
            <v>0.5134119987487793</v>
          </cell>
          <cell r="CT15">
            <v>1.4786090850830078</v>
          </cell>
          <cell r="CU15">
            <v>2.792985737323761E-2</v>
          </cell>
          <cell r="CV15">
            <v>6.6956807859241962E-4</v>
          </cell>
          <cell r="CW15">
            <v>1.8199998521595262E-6</v>
          </cell>
          <cell r="CX15">
            <v>0.11490553617477417</v>
          </cell>
          <cell r="CY15">
            <v>0.14765137434005737</v>
          </cell>
          <cell r="DB15">
            <v>1</v>
          </cell>
          <cell r="DC15">
            <v>642.91359303361457</v>
          </cell>
          <cell r="DD15">
            <v>59.857499604348263</v>
          </cell>
          <cell r="DE15">
            <v>8.245484412579648</v>
          </cell>
          <cell r="DF15">
            <v>92445.41955976616</v>
          </cell>
          <cell r="DG15">
            <v>5.2075996398925781</v>
          </cell>
          <cell r="DH15">
            <v>30.728197841581128</v>
          </cell>
          <cell r="DI15">
            <v>8782.4165878401855</v>
          </cell>
          <cell r="DJ15">
            <v>1968.6584598999673</v>
          </cell>
          <cell r="DK15">
            <v>9.0466422417368086</v>
          </cell>
          <cell r="DL15">
            <v>20.310451874826523</v>
          </cell>
          <cell r="DM15">
            <v>163.36242785793368</v>
          </cell>
          <cell r="DN15">
            <v>10.143120247644895</v>
          </cell>
          <cell r="DO15">
            <v>3.521958367786052</v>
          </cell>
          <cell r="DP15">
            <v>186.45278313818031</v>
          </cell>
          <cell r="DQ15">
            <v>7777.5506425576705</v>
          </cell>
          <cell r="DR15">
            <v>2861318.7158853258</v>
          </cell>
          <cell r="DS15">
            <v>45.320702668074148</v>
          </cell>
          <cell r="DT15">
            <v>35.269564290670964</v>
          </cell>
          <cell r="DW15">
            <v>100</v>
          </cell>
          <cell r="DX15">
            <v>203.51700037017574</v>
          </cell>
          <cell r="DY15">
            <v>126.31257411479332</v>
          </cell>
          <cell r="DZ15">
            <v>233.0675764110054</v>
          </cell>
          <cell r="EA15">
            <v>259.38908396679312</v>
          </cell>
          <cell r="EB15">
            <v>670.73671313075636</v>
          </cell>
          <cell r="EC15">
            <v>793.0640199041037</v>
          </cell>
          <cell r="ED15">
            <v>694.61269515344418</v>
          </cell>
          <cell r="EE15">
            <v>57.412479259681113</v>
          </cell>
          <cell r="EF15">
            <v>813.18423619690714</v>
          </cell>
          <cell r="EG15">
            <v>653.99448281140155</v>
          </cell>
          <cell r="EH15">
            <v>648.56293857971275</v>
          </cell>
          <cell r="EI15">
            <v>813.6035653875814</v>
          </cell>
          <cell r="EJ15">
            <v>715.84349958761243</v>
          </cell>
          <cell r="EK15">
            <v>814.76244093263062</v>
          </cell>
          <cell r="EL15">
            <v>491.9697173622169</v>
          </cell>
          <cell r="EM15">
            <v>145.98729130566727</v>
          </cell>
          <cell r="EN15">
            <v>698.97469672617865</v>
          </cell>
          <cell r="EO15">
            <v>811.02048618645074</v>
          </cell>
          <cell r="ER15">
            <v>4.432999892743422</v>
          </cell>
          <cell r="ES15">
            <v>9.37090480291155</v>
          </cell>
          <cell r="ET15">
            <v>10.398267525932443</v>
          </cell>
          <cell r="EU15">
            <v>24.103044747941503</v>
          </cell>
          <cell r="EV15">
            <v>36.371035451699676</v>
          </cell>
          <cell r="EW15">
            <v>96.270368441541876</v>
          </cell>
          <cell r="EX15">
            <v>97.655668722888976</v>
          </cell>
          <cell r="EY15">
            <v>93.802434662619987</v>
          </cell>
          <cell r="EZ15">
            <v>5.6113505589733617</v>
          </cell>
          <cell r="FA15">
            <v>97.62682861444793</v>
          </cell>
          <cell r="FB15">
            <v>62.508031686861948</v>
          </cell>
          <cell r="FC15">
            <v>87.594845073772774</v>
          </cell>
          <cell r="FD15">
            <v>97.042116984495323</v>
          </cell>
          <cell r="FE15">
            <v>95.331806022886965</v>
          </cell>
          <cell r="FF15">
            <v>97.871778005089439</v>
          </cell>
          <cell r="FG15">
            <v>62.575166685888675</v>
          </cell>
          <cell r="FH15">
            <v>15.494500754500914</v>
          </cell>
          <cell r="FI15">
            <v>80.581837654669727</v>
          </cell>
          <cell r="FJ15">
            <v>97.051303562204396</v>
          </cell>
          <cell r="FM15">
            <v>4.4329996109008789</v>
          </cell>
          <cell r="FN15">
            <v>9.3709039688110352</v>
          </cell>
          <cell r="FO15">
            <v>10.399999618530273</v>
          </cell>
          <cell r="FP15">
            <v>24.103042602539063</v>
          </cell>
          <cell r="FQ15">
            <v>661.618896484375</v>
          </cell>
          <cell r="FR15">
            <v>112.27755737304688</v>
          </cell>
          <cell r="FS15">
            <v>109.00907897949219</v>
          </cell>
          <cell r="FT15">
            <v>120.19999694824219</v>
          </cell>
          <cell r="FU15">
            <v>5.6113500595092773</v>
          </cell>
          <cell r="FV15">
            <v>116.16650390625</v>
          </cell>
          <cell r="FW15">
            <v>62.508026123046875</v>
          </cell>
          <cell r="FX15">
            <v>143.79231262207031</v>
          </cell>
          <cell r="FY15">
            <v>111</v>
          </cell>
          <cell r="FZ15">
            <v>112.66600036621094</v>
          </cell>
          <cell r="GA15">
            <v>110.44049072265625</v>
          </cell>
          <cell r="GB15">
            <v>6020.8515625</v>
          </cell>
          <cell r="GC15">
            <v>805096.125</v>
          </cell>
          <cell r="GD15">
            <v>137.95101928710938</v>
          </cell>
          <cell r="GE15">
            <v>106.9647216796875</v>
          </cell>
        </row>
        <row r="16">
          <cell r="CG16">
            <v>3.2381992340087891</v>
          </cell>
          <cell r="CH16">
            <v>5.0999969244003296E-3</v>
          </cell>
          <cell r="CI16">
            <v>5.899999663233757E-2</v>
          </cell>
          <cell r="CJ16">
            <v>5.8172992430627346E-4</v>
          </cell>
          <cell r="CK16">
            <v>4.8531786887906492E-5</v>
          </cell>
          <cell r="CL16">
            <v>1</v>
          </cell>
          <cell r="CM16">
            <v>0.17348158359527588</v>
          </cell>
          <cell r="CN16">
            <v>5.9975241310894489E-4</v>
          </cell>
          <cell r="CO16">
            <v>2.0960108377039433E-3</v>
          </cell>
          <cell r="CP16">
            <v>0.5909494161605835</v>
          </cell>
          <cell r="CQ16">
            <v>0.25</v>
          </cell>
          <cell r="CR16">
            <v>3.1874928623437881E-2</v>
          </cell>
          <cell r="CS16">
            <v>0.52614694833755493</v>
          </cell>
          <cell r="CT16">
            <v>1.4907798767089844</v>
          </cell>
          <cell r="CU16">
            <v>2.8683319687843323E-2</v>
          </cell>
          <cell r="CV16">
            <v>6.2449253164231777E-4</v>
          </cell>
          <cell r="CW16">
            <v>1.339999471383635E-6</v>
          </cell>
          <cell r="CX16">
            <v>0.11490553617477417</v>
          </cell>
          <cell r="CY16">
            <v>0.15079367160797119</v>
          </cell>
          <cell r="DB16">
            <v>1</v>
          </cell>
          <cell r="DC16">
            <v>634.94140918321136</v>
          </cell>
          <cell r="DD16">
            <v>54.884735912577156</v>
          </cell>
          <cell r="DE16">
            <v>5.5664993302010677</v>
          </cell>
          <cell r="DF16">
            <v>66723.264104988222</v>
          </cell>
          <cell r="DG16">
            <v>3.2381992340087891</v>
          </cell>
          <cell r="DH16">
            <v>18.665953854579463</v>
          </cell>
          <cell r="DI16">
            <v>5399.2266862635715</v>
          </cell>
          <cell r="DJ16">
            <v>1544.9343943068759</v>
          </cell>
          <cell r="DK16">
            <v>5.4796555262673223</v>
          </cell>
          <cell r="DL16">
            <v>12.952796936035156</v>
          </cell>
          <cell r="DM16">
            <v>101.59079169287037</v>
          </cell>
          <cell r="DN16">
            <v>6.154552913858752</v>
          </cell>
          <cell r="DO16">
            <v>2.1721511569886309</v>
          </cell>
          <cell r="DP16">
            <v>112.89485559027588</v>
          </cell>
          <cell r="DQ16">
            <v>5185.328999039958</v>
          </cell>
          <cell r="DR16">
            <v>2416567.5458551799</v>
          </cell>
          <cell r="DS16">
            <v>28.181403105620671</v>
          </cell>
          <cell r="DT16">
            <v>21.474370903490971</v>
          </cell>
          <cell r="DW16">
            <v>100</v>
          </cell>
          <cell r="DX16">
            <v>200.99337206115536</v>
          </cell>
          <cell r="DY16">
            <v>115.81894196303264</v>
          </cell>
          <cell r="DZ16">
            <v>157.34315208990347</v>
          </cell>
          <cell r="EA16">
            <v>187.21626704585518</v>
          </cell>
          <cell r="EB16">
            <v>417.07874277493255</v>
          </cell>
          <cell r="EC16">
            <v>481.74957983463645</v>
          </cell>
          <cell r="ED16">
            <v>427.03182692136988</v>
          </cell>
          <cell r="EE16">
            <v>45.055308311436868</v>
          </cell>
          <cell r="EF16">
            <v>492.55506901689751</v>
          </cell>
          <cell r="EG16">
            <v>417.07874277493255</v>
          </cell>
          <cell r="EH16">
            <v>403.32421142924164</v>
          </cell>
          <cell r="EI16">
            <v>493.67118518038433</v>
          </cell>
          <cell r="EJ16">
            <v>441.4930909105168</v>
          </cell>
          <cell r="EK16">
            <v>493.32858733088318</v>
          </cell>
          <cell r="EL16">
            <v>327.99848684095269</v>
          </cell>
          <cell r="EM16">
            <v>123.29564977085219</v>
          </cell>
          <cell r="EN16">
            <v>434.63773793043106</v>
          </cell>
          <cell r="EO16">
            <v>493.80124424457682</v>
          </cell>
          <cell r="ER16">
            <v>6.6580004156748718</v>
          </cell>
          <cell r="ES16">
            <v>13.540956748793249</v>
          </cell>
          <cell r="ET16">
            <v>12.197967931367225</v>
          </cell>
          <cell r="EU16">
            <v>25.886675277795497</v>
          </cell>
          <cell r="EV16">
            <v>38.255195555918917</v>
          </cell>
          <cell r="EW16">
            <v>96.598486371409379</v>
          </cell>
          <cell r="EX16">
            <v>97.834849448138954</v>
          </cell>
          <cell r="EY16">
            <v>94.036552943614751</v>
          </cell>
          <cell r="EZ16">
            <v>7.008695272583858</v>
          </cell>
          <cell r="FA16">
            <v>97.713913354979056</v>
          </cell>
          <cell r="FB16">
            <v>64.570806528671838</v>
          </cell>
          <cell r="FC16">
            <v>88.557428138228218</v>
          </cell>
          <cell r="FD16">
            <v>97.654091630802597</v>
          </cell>
          <cell r="FE16">
            <v>95.600151417693496</v>
          </cell>
          <cell r="FF16">
            <v>97.863461816382951</v>
          </cell>
          <cell r="FG16">
            <v>67.768903328528012</v>
          </cell>
          <cell r="FH16">
            <v>22.440686061727995</v>
          </cell>
          <cell r="FI16">
            <v>81.795490906134972</v>
          </cell>
          <cell r="FJ16">
            <v>97.153573731763203</v>
          </cell>
          <cell r="FM16">
            <v>6.6579999923706055</v>
          </cell>
          <cell r="FN16">
            <v>13.540955543518066</v>
          </cell>
          <cell r="FO16">
            <v>12.199999809265137</v>
          </cell>
          <cell r="FP16">
            <v>25.886672973632813</v>
          </cell>
          <cell r="FQ16">
            <v>695.893310546875</v>
          </cell>
          <cell r="FR16">
            <v>112.66023254394531</v>
          </cell>
          <cell r="FS16">
            <v>109.20909118652344</v>
          </cell>
          <cell r="FT16">
            <v>120.5</v>
          </cell>
          <cell r="FU16">
            <v>7.0086946487426758</v>
          </cell>
          <cell r="FV16">
            <v>116.27012634277344</v>
          </cell>
          <cell r="FW16">
            <v>64.57080078125</v>
          </cell>
          <cell r="FX16">
            <v>145.37245178222656</v>
          </cell>
          <cell r="FY16">
            <v>111.69999694824219</v>
          </cell>
          <cell r="FZ16">
            <v>112.98313903808594</v>
          </cell>
          <cell r="GA16">
            <v>110.43110656738281</v>
          </cell>
          <cell r="GB16">
            <v>6520.58203125</v>
          </cell>
          <cell r="GC16">
            <v>1166020.75</v>
          </cell>
          <cell r="GD16">
            <v>140.02871704101563</v>
          </cell>
          <cell r="GE16">
            <v>107.07743835449219</v>
          </cell>
        </row>
        <row r="17">
          <cell r="CG17">
            <v>1.2526998519897461</v>
          </cell>
          <cell r="CH17">
            <v>3.7999998312443495E-3</v>
          </cell>
          <cell r="CI17">
            <v>3.9299998432397842E-2</v>
          </cell>
          <cell r="CJ17">
            <v>5.5750994943082333E-4</v>
          </cell>
          <cell r="CK17">
            <v>3.1437986763194203E-5</v>
          </cell>
          <cell r="CL17">
            <v>1</v>
          </cell>
          <cell r="CM17">
            <v>0.17202645540237427</v>
          </cell>
          <cell r="CN17">
            <v>6.1486591584980488E-4</v>
          </cell>
          <cell r="CO17">
            <v>1.5700638759881258E-3</v>
          </cell>
          <cell r="CP17">
            <v>0.58890044689178467</v>
          </cell>
          <cell r="CQ17">
            <v>0.25</v>
          </cell>
          <cell r="CR17">
            <v>3.1877018511295319E-2</v>
          </cell>
          <cell r="CS17">
            <v>0.52434295415878296</v>
          </cell>
          <cell r="CT17">
            <v>1.4826498031616211</v>
          </cell>
          <cell r="CU17">
            <v>2.8603434562683105E-2</v>
          </cell>
          <cell r="CV17">
            <v>5.9854774735867977E-4</v>
          </cell>
          <cell r="CW17">
            <v>9.0124996177110006E-7</v>
          </cell>
          <cell r="CX17">
            <v>0.11500197649002075</v>
          </cell>
          <cell r="CY17">
            <v>0.15002596378326416</v>
          </cell>
          <cell r="DB17">
            <v>1</v>
          </cell>
          <cell r="DC17">
            <v>329.6578704266775</v>
          </cell>
          <cell r="DD17">
            <v>31.875315571439174</v>
          </cell>
          <cell r="DE17">
            <v>2.2469551498922313</v>
          </cell>
          <cell r="DF17">
            <v>39846.694428166607</v>
          </cell>
          <cell r="DG17">
            <v>1.2526998519897461</v>
          </cell>
          <cell r="DH17">
            <v>7.282018623586989</v>
          </cell>
          <cell r="DI17">
            <v>2037.3545186000306</v>
          </cell>
          <cell r="DJ17">
            <v>797.86553346522578</v>
          </cell>
          <cell r="DK17">
            <v>2.127184413938711</v>
          </cell>
          <cell r="DL17">
            <v>5.0107994079589844</v>
          </cell>
          <cell r="DM17">
            <v>39.297898940763979</v>
          </cell>
          <cell r="DN17">
            <v>2.3890849339236091</v>
          </cell>
          <cell r="DO17">
            <v>0.84490609267169714</v>
          </cell>
          <cell r="DP17">
            <v>43.79543474908624</v>
          </cell>
          <cell r="DQ17">
            <v>2092.8987829588568</v>
          </cell>
          <cell r="DR17">
            <v>1389958.2858544493</v>
          </cell>
          <cell r="DS17">
            <v>10.892854977135533</v>
          </cell>
          <cell r="DT17">
            <v>8.3498870488808574</v>
          </cell>
          <cell r="DW17">
            <v>100</v>
          </cell>
          <cell r="DX17">
            <v>104.35458460457473</v>
          </cell>
          <cell r="DY17">
            <v>67.263971718881407</v>
          </cell>
          <cell r="DZ17">
            <v>63.512628838475912</v>
          </cell>
          <cell r="EA17">
            <v>111.80432320007743</v>
          </cell>
          <cell r="EB17">
            <v>161.34723084824537</v>
          </cell>
          <cell r="EC17">
            <v>187.9416096060024</v>
          </cell>
          <cell r="ED17">
            <v>161.13700585636201</v>
          </cell>
          <cell r="EE17">
            <v>23.2683521926979</v>
          </cell>
          <cell r="EF17">
            <v>191.2082722712625</v>
          </cell>
          <cell r="EG17">
            <v>161.34723084824537</v>
          </cell>
          <cell r="EH17">
            <v>156.01605063800284</v>
          </cell>
          <cell r="EI17">
            <v>191.63412961660603</v>
          </cell>
          <cell r="EJ17">
            <v>171.72847349163902</v>
          </cell>
          <cell r="EK17">
            <v>191.37754190253438</v>
          </cell>
          <cell r="EL17">
            <v>132.38651473202052</v>
          </cell>
          <cell r="EM17">
            <v>70.917036977816977</v>
          </cell>
          <cell r="EN17">
            <v>167.9989399080757</v>
          </cell>
          <cell r="EO17">
            <v>192.00490820286436</v>
          </cell>
          <cell r="ER17">
            <v>12.278000658543947</v>
          </cell>
          <cell r="ES17">
            <v>22.884264121880197</v>
          </cell>
          <cell r="ET17">
            <v>16.09730943357366</v>
          </cell>
          <cell r="EU17">
            <v>28.086992856457393</v>
          </cell>
          <cell r="EV17">
            <v>47.706233794731794</v>
          </cell>
          <cell r="EW17">
            <v>96.729738776705858</v>
          </cell>
          <cell r="EX17">
            <v>98.103634205584044</v>
          </cell>
          <cell r="EY17">
            <v>94.192627828361125</v>
          </cell>
          <cell r="EZ17">
            <v>8.585825730651603</v>
          </cell>
          <cell r="FA17">
            <v>97.800998095510195</v>
          </cell>
          <cell r="FB17">
            <v>65.603933451684753</v>
          </cell>
          <cell r="FC17">
            <v>90.138807961769217</v>
          </cell>
          <cell r="FD17">
            <v>97.828939624026575</v>
          </cell>
          <cell r="FE17">
            <v>96.740645167926374</v>
          </cell>
          <cell r="FF17">
            <v>98.046417967925777</v>
          </cell>
          <cell r="FG17">
            <v>71.902789827005705</v>
          </cell>
          <cell r="FH17">
            <v>31.969003086974816</v>
          </cell>
          <cell r="FI17">
            <v>82.701933833151372</v>
          </cell>
          <cell r="FJ17">
            <v>97.562640565383617</v>
          </cell>
          <cell r="FM17">
            <v>12.277999877929688</v>
          </cell>
          <cell r="FN17">
            <v>22.884262084960938</v>
          </cell>
          <cell r="FO17">
            <v>16.099990844726563</v>
          </cell>
          <cell r="FP17">
            <v>28.086990356445313</v>
          </cell>
          <cell r="FQ17">
            <v>867.8154296875</v>
          </cell>
          <cell r="FR17">
            <v>112.81330871582031</v>
          </cell>
          <cell r="FS17">
            <v>109.50912475585938</v>
          </cell>
          <cell r="FT17">
            <v>120.69999694824219</v>
          </cell>
          <cell r="FU17">
            <v>8.5858249664306641</v>
          </cell>
          <cell r="FV17">
            <v>116.37374877929688</v>
          </cell>
          <cell r="FW17">
            <v>65.603927612304688</v>
          </cell>
          <cell r="FX17">
            <v>147.9683837890625</v>
          </cell>
          <cell r="FY17">
            <v>111.89999389648438</v>
          </cell>
          <cell r="FZ17">
            <v>114.33100891113281</v>
          </cell>
          <cell r="GA17">
            <v>110.63755798339844</v>
          </cell>
          <cell r="GB17">
            <v>6918.3359375</v>
          </cell>
          <cell r="GC17">
            <v>1661113.25</v>
          </cell>
          <cell r="GD17">
            <v>141.58049011230469</v>
          </cell>
          <cell r="GE17">
            <v>107.52828979492188</v>
          </cell>
        </row>
        <row r="18">
          <cell r="CG18">
            <v>1.0869998931884766</v>
          </cell>
          <cell r="CH18">
            <v>3.1999999191612005E-3</v>
          </cell>
          <cell r="CI18">
            <v>2.6499997824430466E-2</v>
          </cell>
          <cell r="CJ18">
            <v>5.3177983500063419E-4</v>
          </cell>
          <cell r="CK18">
            <v>2.9705988708883524E-5</v>
          </cell>
          <cell r="CL18">
            <v>1</v>
          </cell>
          <cell r="CM18">
            <v>0.17603796720504761</v>
          </cell>
          <cell r="CN18">
            <v>6.2711839564144611E-4</v>
          </cell>
          <cell r="CO18">
            <v>9.1638695448637009E-4</v>
          </cell>
          <cell r="CP18">
            <v>0.60320895910263062</v>
          </cell>
          <cell r="CQ18">
            <v>0.25</v>
          </cell>
          <cell r="CR18">
            <v>3.1877584755420685E-2</v>
          </cell>
          <cell r="CS18">
            <v>0.53740996122360229</v>
          </cell>
          <cell r="CT18">
            <v>1.5029096603393555</v>
          </cell>
          <cell r="CU18">
            <v>2.9305219650268555E-2</v>
          </cell>
          <cell r="CV18">
            <v>6.0341274365782738E-4</v>
          </cell>
          <cell r="CW18">
            <v>6.2999998817758751E-7</v>
          </cell>
          <cell r="CX18">
            <v>0.11540812253952026</v>
          </cell>
          <cell r="CY18">
            <v>0.15408259630203247</v>
          </cell>
          <cell r="DB18">
            <v>1</v>
          </cell>
          <cell r="DC18">
            <v>339.68747520262633</v>
          </cell>
          <cell r="DD18">
            <v>41.018867261429229</v>
          </cell>
          <cell r="DE18">
            <v>2.0440788116517812</v>
          </cell>
          <cell r="DF18">
            <v>36591.944602180876</v>
          </cell>
          <cell r="DG18">
            <v>1.0869998931884766</v>
          </cell>
          <cell r="DH18">
            <v>6.1748037110786891</v>
          </cell>
          <cell r="DI18">
            <v>1733.3248406413627</v>
          </cell>
          <cell r="DJ18">
            <v>1186.1800169315309</v>
          </cell>
          <cell r="DK18">
            <v>1.8020287609878374</v>
          </cell>
          <cell r="DL18">
            <v>4.3479995727539063</v>
          </cell>
          <cell r="DM18">
            <v>34.099192317373905</v>
          </cell>
          <cell r="DN18">
            <v>2.0226642072535088</v>
          </cell>
          <cell r="DO18">
            <v>0.72326362779718445</v>
          </cell>
          <cell r="DP18">
            <v>37.09236464223244</v>
          </cell>
          <cell r="DQ18">
            <v>1801.4201798244972</v>
          </cell>
          <cell r="DR18">
            <v>1725396.6882330603</v>
          </cell>
          <cell r="DS18">
            <v>9.418746872138442</v>
          </cell>
          <cell r="DT18">
            <v>7.0546571726876994</v>
          </cell>
          <cell r="DW18">
            <v>100</v>
          </cell>
          <cell r="DX18">
            <v>107.52949815597132</v>
          </cell>
          <cell r="DY18">
            <v>86.558889785095005</v>
          </cell>
          <cell r="DZ18">
            <v>57.778108694007159</v>
          </cell>
          <cell r="EA18">
            <v>102.67194454980033</v>
          </cell>
          <cell r="EB18">
            <v>140.00514362616431</v>
          </cell>
          <cell r="EC18">
            <v>159.36550130513174</v>
          </cell>
          <cell r="ED18">
            <v>137.09090511617396</v>
          </cell>
          <cell r="EE18">
            <v>34.5928646372668</v>
          </cell>
          <cell r="EF18">
            <v>161.98069321766661</v>
          </cell>
          <cell r="EG18">
            <v>140.00514362616431</v>
          </cell>
          <cell r="EH18">
            <v>135.37673663728393</v>
          </cell>
          <cell r="EI18">
            <v>162.24266009124747</v>
          </cell>
          <cell r="EJ18">
            <v>147.00445388064855</v>
          </cell>
          <cell r="EK18">
            <v>162.0864277122179</v>
          </cell>
          <cell r="EL18">
            <v>113.94900752808313</v>
          </cell>
          <cell r="EM18">
            <v>88.031433738753165</v>
          </cell>
          <cell r="EN18">
            <v>145.2639820417279</v>
          </cell>
          <cell r="EO18">
            <v>162.22121268408401</v>
          </cell>
          <cell r="ER18">
            <v>17.519990127562849</v>
          </cell>
          <cell r="ES18">
            <v>35.470599470700535</v>
          </cell>
          <cell r="ET18">
            <v>21.596393423031593</v>
          </cell>
          <cell r="EU18">
            <v>30.025027086578234</v>
          </cell>
          <cell r="EV18">
            <v>52.453944687881908</v>
          </cell>
          <cell r="EW18">
            <v>96.795364979354105</v>
          </cell>
          <cell r="EX18">
            <v>98.282814930834022</v>
          </cell>
          <cell r="EY18">
            <v>94.738895878848638</v>
          </cell>
          <cell r="EZ18">
            <v>12.303421161956127</v>
          </cell>
          <cell r="FA18">
            <v>98.062265140655455</v>
          </cell>
          <cell r="FB18">
            <v>69.736959942610667</v>
          </cell>
          <cell r="FC18">
            <v>91.58268255845239</v>
          </cell>
          <cell r="FD18">
            <v>97.916370290661945</v>
          </cell>
          <cell r="FE18">
            <v>97.076089822587093</v>
          </cell>
          <cell r="FF18">
            <v>98.337484572652983</v>
          </cell>
          <cell r="FG18">
            <v>75.497941497741692</v>
          </cell>
          <cell r="FH18">
            <v>45.060312239942284</v>
          </cell>
          <cell r="FI18">
            <v>83.027398335349119</v>
          </cell>
          <cell r="FJ18">
            <v>98.022835561476029</v>
          </cell>
          <cell r="FM18">
            <v>17.519989013671875</v>
          </cell>
          <cell r="FN18">
            <v>35.470596313476563</v>
          </cell>
          <cell r="FO18">
            <v>21.599990844726563</v>
          </cell>
          <cell r="FP18">
            <v>30.0250244140625</v>
          </cell>
          <cell r="FQ18">
            <v>954.18017578125</v>
          </cell>
          <cell r="FR18">
            <v>112.88984680175781</v>
          </cell>
          <cell r="FS18">
            <v>109.70913696289063</v>
          </cell>
          <cell r="FT18">
            <v>121.39999389648438</v>
          </cell>
          <cell r="FU18">
            <v>12.303420066833496</v>
          </cell>
          <cell r="FV18">
            <v>116.68463134765625</v>
          </cell>
          <cell r="FW18">
            <v>69.736953735351563</v>
          </cell>
          <cell r="FX18">
            <v>150.33859252929688</v>
          </cell>
          <cell r="FY18">
            <v>112</v>
          </cell>
          <cell r="FZ18">
            <v>114.72744750976563</v>
          </cell>
          <cell r="GA18">
            <v>110.96600341796875</v>
          </cell>
          <cell r="GB18">
            <v>7264.25390625</v>
          </cell>
          <cell r="GC18">
            <v>2341339.25</v>
          </cell>
          <cell r="GD18">
            <v>142.13766479492188</v>
          </cell>
          <cell r="GE18">
            <v>108.03549194335938</v>
          </cell>
        </row>
        <row r="19">
          <cell r="CG19">
            <v>1.2518997192382813</v>
          </cell>
          <cell r="CH19">
            <v>3.1999999191612005E-3</v>
          </cell>
          <cell r="CI19">
            <v>2.3799996823072433E-2</v>
          </cell>
          <cell r="CJ19">
            <v>5.1074987277388573E-4</v>
          </cell>
          <cell r="CK19">
            <v>3.1489136745221913E-5</v>
          </cell>
          <cell r="CL19">
            <v>1</v>
          </cell>
          <cell r="CM19">
            <v>0.17965441942214966</v>
          </cell>
          <cell r="CN19">
            <v>6.2832282856106758E-4</v>
          </cell>
          <cell r="CO19">
            <v>1.0259039700031281E-3</v>
          </cell>
          <cell r="CP19">
            <v>0.61383998394012451</v>
          </cell>
          <cell r="CQ19">
            <v>0.25</v>
          </cell>
          <cell r="CR19">
            <v>3.1877122819423676E-2</v>
          </cell>
          <cell r="CS19">
            <v>0.54743295907974243</v>
          </cell>
          <cell r="CT19">
            <v>1.5246992111206055</v>
          </cell>
          <cell r="CU19">
            <v>2.9806822538375854E-2</v>
          </cell>
          <cell r="CV19">
            <v>5.9984740801155567E-4</v>
          </cell>
          <cell r="CW19">
            <v>4.3499994717421941E-7</v>
          </cell>
          <cell r="CX19">
            <v>0.11551076173782349</v>
          </cell>
          <cell r="CY19">
            <v>0.15654736757278442</v>
          </cell>
          <cell r="DB19">
            <v>1</v>
          </cell>
          <cell r="DC19">
            <v>391.2186721449778</v>
          </cell>
          <cell r="DD19">
            <v>52.600835560812008</v>
          </cell>
          <cell r="DE19">
            <v>2.4511013824422632</v>
          </cell>
          <cell r="DF19">
            <v>39756.55888465223</v>
          </cell>
          <cell r="DG19">
            <v>1.2518997192382813</v>
          </cell>
          <cell r="DH19">
            <v>6.9683769721054469</v>
          </cell>
          <cell r="DI19">
            <v>1992.4466569283777</v>
          </cell>
          <cell r="DJ19">
            <v>1220.289379750099</v>
          </cell>
          <cell r="DK19">
            <v>2.0394561318775133</v>
          </cell>
          <cell r="DL19">
            <v>5.007598876953125</v>
          </cell>
          <cell r="DM19">
            <v>39.272669818101079</v>
          </cell>
          <cell r="DN19">
            <v>2.2868548531363122</v>
          </cell>
          <cell r="DO19">
            <v>0.82107979731830172</v>
          </cell>
          <cell r="DP19">
            <v>42.000441933268078</v>
          </cell>
          <cell r="DQ19">
            <v>2087.0303055709196</v>
          </cell>
          <cell r="DR19">
            <v>2877930.7385453312</v>
          </cell>
          <cell r="DS19">
            <v>10.837948779869851</v>
          </cell>
          <cell r="DT19">
            <v>7.9969388093110458</v>
          </cell>
          <cell r="DW19">
            <v>100</v>
          </cell>
          <cell r="DX19">
            <v>123.84191516010802</v>
          </cell>
          <cell r="DY19">
            <v>110.99940666068966</v>
          </cell>
          <cell r="DZ19">
            <v>69.283043925463843</v>
          </cell>
          <cell r="EA19">
            <v>111.55141530938494</v>
          </cell>
          <cell r="EB19">
            <v>161.24417407566352</v>
          </cell>
          <cell r="EC19">
            <v>179.84683261271178</v>
          </cell>
          <cell r="ED19">
            <v>157.58518495179294</v>
          </cell>
          <cell r="EE19">
            <v>35.587604519918408</v>
          </cell>
          <cell r="EF19">
            <v>183.32255576622848</v>
          </cell>
          <cell r="EG19">
            <v>161.24417407566352</v>
          </cell>
          <cell r="EH19">
            <v>155.91588884347891</v>
          </cell>
          <cell r="EI19">
            <v>183.43401405180066</v>
          </cell>
          <cell r="EJ19">
            <v>166.88574201474646</v>
          </cell>
          <cell r="EK19">
            <v>183.53377200295239</v>
          </cell>
          <cell r="EL19">
            <v>132.01530362783402</v>
          </cell>
          <cell r="EM19">
            <v>146.83485301830657</v>
          </cell>
          <cell r="EN19">
            <v>167.15212950305516</v>
          </cell>
          <cell r="EO19">
            <v>183.88889490325363</v>
          </cell>
          <cell r="ER19">
            <v>16.643998250579724</v>
          </cell>
          <cell r="ES19">
            <v>38.698428737500521</v>
          </cell>
          <cell r="ET19">
            <v>31.494753757804524</v>
          </cell>
          <cell r="EU19">
            <v>31.826510401224425</v>
          </cell>
          <cell r="EV19">
            <v>52.932862894273903</v>
          </cell>
          <cell r="EW19">
            <v>97.123482909221593</v>
          </cell>
          <cell r="EX19">
            <v>98.282814930834022</v>
          </cell>
          <cell r="EY19">
            <v>94.894970763595012</v>
          </cell>
          <cell r="EZ19">
            <v>14.395942062016733</v>
          </cell>
          <cell r="FA19">
            <v>98.323532185800701</v>
          </cell>
          <cell r="FB19">
            <v>71.20142235323533</v>
          </cell>
          <cell r="FC19">
            <v>92.16710533464601</v>
          </cell>
          <cell r="FD19">
            <v>97.654091630802597</v>
          </cell>
          <cell r="FE19">
            <v>97.076089822587093</v>
          </cell>
          <cell r="FF19">
            <v>98.545375768057212</v>
          </cell>
          <cell r="FG19">
            <v>77.460893092024975</v>
          </cell>
          <cell r="FH19">
            <v>66.049394660355262</v>
          </cell>
          <cell r="FI19">
            <v>85.387793650603356</v>
          </cell>
          <cell r="FJ19">
            <v>98.125105731034836</v>
          </cell>
          <cell r="FM19">
            <v>16.643997192382813</v>
          </cell>
          <cell r="FN19">
            <v>38.69842529296875</v>
          </cell>
          <cell r="FO19">
            <v>31.5</v>
          </cell>
          <cell r="FP19">
            <v>31.826507568359375</v>
          </cell>
          <cell r="FQ19">
            <v>962.89208984375</v>
          </cell>
          <cell r="FR19">
            <v>113.27252197265625</v>
          </cell>
          <cell r="FS19">
            <v>109.70913696289063</v>
          </cell>
          <cell r="FT19">
            <v>121.59999084472656</v>
          </cell>
          <cell r="FU19">
            <v>14.395940780639648</v>
          </cell>
          <cell r="FV19">
            <v>116.99551391601563</v>
          </cell>
          <cell r="FW19">
            <v>71.201416015625</v>
          </cell>
          <cell r="FX19">
            <v>151.29795837402344</v>
          </cell>
          <cell r="FY19">
            <v>111.69999694824219</v>
          </cell>
          <cell r="FZ19">
            <v>114.72744750976563</v>
          </cell>
          <cell r="GA19">
            <v>111.20059204101563</v>
          </cell>
          <cell r="GB19">
            <v>7453.125</v>
          </cell>
          <cell r="GC19">
            <v>3431934.5</v>
          </cell>
          <cell r="GD19">
            <v>146.17851257324219</v>
          </cell>
          <cell r="GE19">
            <v>108.14820861816406</v>
          </cell>
        </row>
        <row r="20">
          <cell r="CG20">
            <v>1.1858997344970703</v>
          </cell>
          <cell r="CH20">
            <v>3.1999999191612005E-3</v>
          </cell>
          <cell r="CI20">
            <v>2.2299997508525848E-2</v>
          </cell>
          <cell r="CJ20">
            <v>4.914398305118084E-4</v>
          </cell>
          <cell r="CK20">
            <v>3.2226191251538694E-5</v>
          </cell>
          <cell r="CL20">
            <v>1</v>
          </cell>
          <cell r="CM20">
            <v>0.18565911054611206</v>
          </cell>
          <cell r="CN20">
            <v>6.3932128250598907E-4</v>
          </cell>
          <cell r="CO20">
            <v>1.0201558470726013E-3</v>
          </cell>
          <cell r="CP20">
            <v>0.63671183586120605</v>
          </cell>
          <cell r="CQ20">
            <v>0.25</v>
          </cell>
          <cell r="CR20">
            <v>3.1877096742391586E-2</v>
          </cell>
          <cell r="CS20">
            <v>0.56783896684646606</v>
          </cell>
          <cell r="CT20">
            <v>1.5451793670654297</v>
          </cell>
          <cell r="CU20">
            <v>3.0892342329025269E-2</v>
          </cell>
          <cell r="CV20">
            <v>5.932217463850975E-4</v>
          </cell>
          <cell r="CW20">
            <v>3.8974997096374864E-7</v>
          </cell>
          <cell r="CX20">
            <v>0.11573666334152222</v>
          </cell>
          <cell r="CY20">
            <v>0.1621125340461731</v>
          </cell>
          <cell r="DB20">
            <v>1</v>
          </cell>
          <cell r="DC20">
            <v>370.59367639231817</v>
          </cell>
          <cell r="DD20">
            <v>53.179366232828997</v>
          </cell>
          <cell r="DE20">
            <v>2.4131127777372439</v>
          </cell>
          <cell r="DF20">
            <v>36799.252050626601</v>
          </cell>
          <cell r="DG20">
            <v>1.1858997344970703</v>
          </cell>
          <cell r="DH20">
            <v>6.3875116659170299</v>
          </cell>
          <cell r="DI20">
            <v>1854.9354869724066</v>
          </cell>
          <cell r="DJ20">
            <v>1162.4691834096536</v>
          </cell>
          <cell r="DK20">
            <v>1.8625375997495659</v>
          </cell>
          <cell r="DL20">
            <v>4.7435989379882813</v>
          </cell>
          <cell r="DM20">
            <v>37.202250383109948</v>
          </cell>
          <cell r="DN20">
            <v>2.0884437379897483</v>
          </cell>
          <cell r="DO20">
            <v>0.76748354254128093</v>
          </cell>
          <cell r="DP20">
            <v>38.388145575573404</v>
          </cell>
          <cell r="DQ20">
            <v>1999.0833810856764</v>
          </cell>
          <cell r="DR20">
            <v>3042719.2375785271</v>
          </cell>
          <cell r="DS20">
            <v>10.246534678450605</v>
          </cell>
          <cell r="DT20">
            <v>7.3152871335618066</v>
          </cell>
          <cell r="DW20">
            <v>100</v>
          </cell>
          <cell r="DX20">
            <v>117.3129860571742</v>
          </cell>
          <cell r="DY20">
            <v>112.22023444116579</v>
          </cell>
          <cell r="DZ20">
            <v>68.209254735307027</v>
          </cell>
          <cell r="EA20">
            <v>103.25362062859259</v>
          </cell>
          <cell r="EB20">
            <v>152.74340291559156</v>
          </cell>
          <cell r="EC20">
            <v>164.85528064719921</v>
          </cell>
          <cell r="ED20">
            <v>146.70924853708567</v>
          </cell>
          <cell r="EE20">
            <v>33.901379666392934</v>
          </cell>
          <cell r="EF20">
            <v>167.4197094312857</v>
          </cell>
          <cell r="EG20">
            <v>152.74340291559156</v>
          </cell>
          <cell r="EH20">
            <v>147.69614498647562</v>
          </cell>
          <cell r="EI20">
            <v>167.51899118364017</v>
          </cell>
          <cell r="EJ20">
            <v>155.99222012212692</v>
          </cell>
          <cell r="EK20">
            <v>167.7487386651224</v>
          </cell>
          <cell r="EL20">
            <v>126.45221242208486</v>
          </cell>
          <cell r="EM20">
            <v>155.2425240961995</v>
          </cell>
          <cell r="EN20">
            <v>158.03083464567626</v>
          </cell>
          <cell r="EO20">
            <v>168.21437539629775</v>
          </cell>
          <cell r="ER20">
            <v>17.675995996856436</v>
          </cell>
          <cell r="ES20">
            <v>38.001849696006111</v>
          </cell>
          <cell r="ET20">
            <v>39.493421378834242</v>
          </cell>
          <cell r="EU20">
            <v>33.51332390585921</v>
          </cell>
          <cell r="EV20">
            <v>53.847282078112762</v>
          </cell>
          <cell r="EW20">
            <v>97.385974636440849</v>
          </cell>
          <cell r="EX20">
            <v>98.282814930834022</v>
          </cell>
          <cell r="EY20">
            <v>95.129089044589776</v>
          </cell>
          <cell r="EZ20">
            <v>16.050965784158841</v>
          </cell>
          <cell r="FA20">
            <v>98.584799230945947</v>
          </cell>
          <cell r="FB20">
            <v>72.696615967767229</v>
          </cell>
          <cell r="FC20">
            <v>93.267202921249421</v>
          </cell>
          <cell r="FD20">
            <v>98.003787617250538</v>
          </cell>
          <cell r="FE20">
            <v>96.606472470523101</v>
          </cell>
          <cell r="FF20">
            <v>99.152457543631115</v>
          </cell>
          <cell r="FG20">
            <v>78.700267381497369</v>
          </cell>
          <cell r="FH20">
            <v>82.370190170443934</v>
          </cell>
          <cell r="FI20">
            <v>88.113192302280979</v>
          </cell>
          <cell r="FJ20">
            <v>97.920579236532035</v>
          </cell>
          <cell r="FM20">
            <v>17.675994873046875</v>
          </cell>
          <cell r="FN20">
            <v>38.001846313476563</v>
          </cell>
          <cell r="FO20">
            <v>39.5</v>
          </cell>
          <cell r="FP20">
            <v>33.513320922851563</v>
          </cell>
          <cell r="FQ20">
            <v>979.526123046875</v>
          </cell>
          <cell r="FR20">
            <v>113.57865905761719</v>
          </cell>
          <cell r="FS20">
            <v>109.70913696289063</v>
          </cell>
          <cell r="FT20">
            <v>121.89999389648438</v>
          </cell>
          <cell r="FU20">
            <v>16.05096435546875</v>
          </cell>
          <cell r="FV20">
            <v>117.306396484375</v>
          </cell>
          <cell r="FW20">
            <v>72.696609497070313</v>
          </cell>
          <cell r="FX20">
            <v>153.10383605957031</v>
          </cell>
          <cell r="FY20">
            <v>112.09999084472656</v>
          </cell>
          <cell r="FZ20">
            <v>114.17243957519531</v>
          </cell>
          <cell r="GA20">
            <v>111.88563537597656</v>
          </cell>
          <cell r="GB20">
            <v>7572.375</v>
          </cell>
          <cell r="GC20">
            <v>4279965</v>
          </cell>
          <cell r="GD20">
            <v>150.84422302246094</v>
          </cell>
          <cell r="GE20">
            <v>107.92279052734375</v>
          </cell>
        </row>
        <row r="21">
          <cell r="CG21">
            <v>0.67339998483657837</v>
          </cell>
          <cell r="CH21">
            <v>3.0999998562037945E-3</v>
          </cell>
          <cell r="CI21">
            <v>2.1799996495246887E-2</v>
          </cell>
          <cell r="CJ21">
            <v>4.7121988609433174E-4</v>
          </cell>
          <cell r="CK21">
            <v>3.1534000299870968E-5</v>
          </cell>
          <cell r="CL21">
            <v>1</v>
          </cell>
          <cell r="CM21">
            <v>0.18633419275283813</v>
          </cell>
          <cell r="CN21">
            <v>6.3191750086843967E-4</v>
          </cell>
          <cell r="CO21">
            <v>9.2241284437477589E-4</v>
          </cell>
          <cell r="CP21">
            <v>0.63923227787017822</v>
          </cell>
          <cell r="CQ21">
            <v>0.25</v>
          </cell>
          <cell r="CR21">
            <v>3.1876660883426666E-2</v>
          </cell>
          <cell r="CS21">
            <v>0.56919598579406738</v>
          </cell>
          <cell r="CT21">
            <v>1.5426292419433594</v>
          </cell>
          <cell r="CU21">
            <v>3.1015902757644653E-2</v>
          </cell>
          <cell r="CV21">
            <v>5.9247668832540512E-4</v>
          </cell>
          <cell r="CW21">
            <v>4.0449998550684541E-7</v>
          </cell>
          <cell r="CX21">
            <v>0.11641710996627808</v>
          </cell>
          <cell r="CY21">
            <v>0.16167956590652466</v>
          </cell>
          <cell r="DB21">
            <v>1</v>
          </cell>
          <cell r="DC21">
            <v>217.22581163639543</v>
          </cell>
          <cell r="DD21">
            <v>30.88991252743557</v>
          </cell>
          <cell r="DE21">
            <v>1.4290568049196739</v>
          </cell>
          <cell r="DF21">
            <v>21354.727545916012</v>
          </cell>
          <cell r="DG21">
            <v>0.67339998483657837</v>
          </cell>
          <cell r="DH21">
            <v>3.6139367385448451</v>
          </cell>
          <cell r="DI21">
            <v>1065.6454108505138</v>
          </cell>
          <cell r="DJ21">
            <v>730.04185592517217</v>
          </cell>
          <cell r="DK21">
            <v>1.0534511603203793</v>
          </cell>
          <cell r="DL21">
            <v>2.6935999393463135</v>
          </cell>
          <cell r="DM21">
            <v>21.1251732827102</v>
          </cell>
          <cell r="DN21">
            <v>1.1830722662197612</v>
          </cell>
          <cell r="DO21">
            <v>0.43652743415407363</v>
          </cell>
          <cell r="DP21">
            <v>21.711442355828314</v>
          </cell>
          <cell r="DQ21">
            <v>1136.5847772676043</v>
          </cell>
          <cell r="DR21">
            <v>1664771.3447821182</v>
          </cell>
          <cell r="DS21">
            <v>5.7843729760310882</v>
          </cell>
          <cell r="DT21">
            <v>4.1650284070276751</v>
          </cell>
          <cell r="DW21">
            <v>100</v>
          </cell>
          <cell r="DX21">
            <v>68.763743784935883</v>
          </cell>
          <cell r="DY21">
            <v>65.184553168969146</v>
          </cell>
          <cell r="DZ21">
            <v>40.393843394833546</v>
          </cell>
          <cell r="EA21">
            <v>59.91841719009674</v>
          </cell>
          <cell r="EB21">
            <v>86.733643844576505</v>
          </cell>
          <cell r="EC21">
            <v>93.272088793672836</v>
          </cell>
          <cell r="ED21">
            <v>84.283274825933859</v>
          </cell>
          <cell r="EE21">
            <v>21.290393313898026</v>
          </cell>
          <cell r="EF21">
            <v>94.692578117404409</v>
          </cell>
          <cell r="EG21">
            <v>86.733643844576505</v>
          </cell>
          <cell r="EH21">
            <v>83.868761268381078</v>
          </cell>
          <cell r="EI21">
            <v>94.897012990756579</v>
          </cell>
          <cell r="EJ21">
            <v>88.724877894364596</v>
          </cell>
          <cell r="EK21">
            <v>94.874785306331162</v>
          </cell>
          <cell r="EL21">
            <v>71.894779902925634</v>
          </cell>
          <cell r="EM21">
            <v>84.938269168954335</v>
          </cell>
          <cell r="EN21">
            <v>89.211554734357392</v>
          </cell>
          <cell r="EO21">
            <v>95.774456860569913</v>
          </cell>
          <cell r="ER21">
            <v>30.225999846522004</v>
          </cell>
          <cell r="ES21">
            <v>39.407931974481251</v>
          </cell>
          <cell r="ET21">
            <v>44.79252647276823</v>
          </cell>
          <cell r="EU21">
            <v>35.05493476085082</v>
          </cell>
          <cell r="EV21">
            <v>54.941449931893551</v>
          </cell>
          <cell r="EW21">
            <v>97.779718768956585</v>
          </cell>
          <cell r="EX21">
            <v>98.282814930834022</v>
          </cell>
          <cell r="EY21">
            <v>95.28516392933615</v>
          </cell>
          <cell r="EZ21">
            <v>16.997850023714069</v>
          </cell>
          <cell r="FA21">
            <v>98.758981535560068</v>
          </cell>
          <cell r="FB21">
            <v>74.295935568129835</v>
          </cell>
          <cell r="FC21">
            <v>93.5422226702552</v>
          </cell>
          <cell r="FD21">
            <v>98.440914270333849</v>
          </cell>
          <cell r="FE21">
            <v>97.076089822587093</v>
          </cell>
          <cell r="FF21">
            <v>99.310465129054464</v>
          </cell>
          <cell r="FG21">
            <v>80.099962984816941</v>
          </cell>
          <cell r="FH21">
            <v>85.121338529102232</v>
          </cell>
          <cell r="FI21">
            <v>90.710838449234515</v>
          </cell>
          <cell r="FJ21">
            <v>98.27850406306564</v>
          </cell>
          <cell r="FM21">
            <v>30.225997924804688</v>
          </cell>
          <cell r="FN21">
            <v>39.407928466796875</v>
          </cell>
          <cell r="FO21">
            <v>44.79998779296875</v>
          </cell>
          <cell r="FP21">
            <v>35.054931640625</v>
          </cell>
          <cell r="FQ21">
            <v>999.429931640625</v>
          </cell>
          <cell r="FR21">
            <v>114.03787231445313</v>
          </cell>
          <cell r="FS21">
            <v>109.70913696289063</v>
          </cell>
          <cell r="FT21">
            <v>122.09999084472656</v>
          </cell>
          <cell r="FU21">
            <v>16.997848510742188</v>
          </cell>
          <cell r="FV21">
            <v>117.51365661621094</v>
          </cell>
          <cell r="FW21">
            <v>74.295928955078125</v>
          </cell>
          <cell r="FX21">
            <v>153.5552978515625</v>
          </cell>
          <cell r="FY21">
            <v>112.59999084472656</v>
          </cell>
          <cell r="FZ21">
            <v>114.72744750976563</v>
          </cell>
          <cell r="GA21">
            <v>112.06393432617188</v>
          </cell>
          <cell r="GB21">
            <v>7707.05078125</v>
          </cell>
          <cell r="GC21">
            <v>4422915</v>
          </cell>
          <cell r="GD21">
            <v>155.29122924804688</v>
          </cell>
          <cell r="GE21">
            <v>108.31727600097656</v>
          </cell>
        </row>
        <row r="22">
          <cell r="CG22">
            <v>0.42329996824264526</v>
          </cell>
          <cell r="CH22">
            <v>2.899999963119626E-3</v>
          </cell>
          <cell r="CI22">
            <v>2.1199997514486313E-2</v>
          </cell>
          <cell r="CJ22">
            <v>4.2608985677361488E-4</v>
          </cell>
          <cell r="CK22">
            <v>2.947363827843219E-5</v>
          </cell>
          <cell r="CL22">
            <v>1</v>
          </cell>
          <cell r="CM22">
            <v>0.18846231698989868</v>
          </cell>
          <cell r="CN22">
            <v>6.380144041031599E-4</v>
          </cell>
          <cell r="CO22">
            <v>5.9171579778194427E-4</v>
          </cell>
          <cell r="CP22">
            <v>0.64481699466705322</v>
          </cell>
          <cell r="CQ22">
            <v>0.25</v>
          </cell>
          <cell r="CR22">
            <v>3.1877122819423676E-2</v>
          </cell>
          <cell r="CS22">
            <v>0.575003981590271</v>
          </cell>
          <cell r="CT22">
            <v>1.5635890960693359</v>
          </cell>
          <cell r="CU22">
            <v>3.1286388635635376E-2</v>
          </cell>
          <cell r="CV22">
            <v>5.7900859974324703E-4</v>
          </cell>
          <cell r="CW22">
            <v>4.2038999481519568E-7</v>
          </cell>
          <cell r="CX22">
            <v>0.11709189414978027</v>
          </cell>
          <cell r="CY22">
            <v>0.16359573602676392</v>
          </cell>
          <cell r="DB22">
            <v>1</v>
          </cell>
          <cell r="DC22">
            <v>145.96550814686475</v>
          </cell>
          <cell r="DD22">
            <v>19.966981975040202</v>
          </cell>
          <cell r="DE22">
            <v>0.99345234699531493</v>
          </cell>
          <cell r="DF22">
            <v>14361.985590099403</v>
          </cell>
          <cell r="DG22">
            <v>0.42329996824264526</v>
          </cell>
          <cell r="DH22">
            <v>2.2460721856949979</v>
          </cell>
          <cell r="DI22">
            <v>663.46459503162305</v>
          </cell>
          <cell r="DJ22">
            <v>715.37716219406627</v>
          </cell>
          <cell r="DK22">
            <v>0.65646527889857065</v>
          </cell>
          <cell r="DL22">
            <v>1.6931998729705811</v>
          </cell>
          <cell r="DM22">
            <v>13.279114637809032</v>
          </cell>
          <cell r="DN22">
            <v>0.73616876020916833</v>
          </cell>
          <cell r="DO22">
            <v>0.27072327973299859</v>
          </cell>
          <cell r="DP22">
            <v>13.529844341334563</v>
          </cell>
          <cell r="DQ22">
            <v>731.07716954523903</v>
          </cell>
          <cell r="DR22">
            <v>1006922.0805997745</v>
          </cell>
          <cell r="DS22">
            <v>3.6151090672525394</v>
          </cell>
          <cell r="DT22">
            <v>2.587475557268768</v>
          </cell>
          <cell r="DW22">
            <v>100</v>
          </cell>
          <cell r="DX22">
            <v>46.205995171741783</v>
          </cell>
          <cell r="DY22">
            <v>42.134751822941084</v>
          </cell>
          <cell r="DZ22">
            <v>28.081010066646176</v>
          </cell>
          <cell r="EA22">
            <v>40.2977487029709</v>
          </cell>
          <cell r="EB22">
            <v>54.520863545739502</v>
          </cell>
          <cell r="EC22">
            <v>57.968874249164735</v>
          </cell>
          <cell r="ED22">
            <v>52.474273553805389</v>
          </cell>
          <cell r="EE22">
            <v>20.862723181248676</v>
          </cell>
          <cell r="EF22">
            <v>59.008326199537841</v>
          </cell>
          <cell r="EG22">
            <v>54.520863545739502</v>
          </cell>
          <cell r="EH22">
            <v>52.719231246513615</v>
          </cell>
          <cell r="EI22">
            <v>59.049830171559229</v>
          </cell>
          <cell r="EJ22">
            <v>55.024926403581588</v>
          </cell>
          <cell r="EK22">
            <v>59.122791386893283</v>
          </cell>
          <cell r="EL22">
            <v>46.244356996287323</v>
          </cell>
          <cell r="EM22">
            <v>51.374153563017181</v>
          </cell>
          <cell r="EN22">
            <v>55.75530861517155</v>
          </cell>
          <cell r="EO22">
            <v>59.498769736907114</v>
          </cell>
          <cell r="ER22">
            <v>94.062994261614122</v>
          </cell>
          <cell r="ES22">
            <v>41.890628728668226</v>
          </cell>
          <cell r="ET22">
            <v>49.091813370321255</v>
          </cell>
          <cell r="EU22">
            <v>37.578891284335313</v>
          </cell>
          <cell r="EV22">
            <v>58.87452745177886</v>
          </cell>
          <cell r="EW22">
            <v>98.042223579549557</v>
          </cell>
          <cell r="EX22">
            <v>98.551586018708988</v>
          </cell>
          <cell r="EY22">
            <v>95.597325606579304</v>
          </cell>
          <cell r="EZ22">
            <v>19.819505548306005</v>
          </cell>
          <cell r="FA22">
            <v>98.584799230945947</v>
          </cell>
          <cell r="FB22">
            <v>76.004752248551242</v>
          </cell>
          <cell r="FC22">
            <v>93.475538258879681</v>
          </cell>
          <cell r="FD22">
            <v>99.227750249911878</v>
          </cell>
          <cell r="FE22">
            <v>97.277348868691988</v>
          </cell>
          <cell r="FF22">
            <v>99.144141354924628</v>
          </cell>
          <cell r="FG22">
            <v>83.251988005605639</v>
          </cell>
          <cell r="FH22">
            <v>86.440735009523209</v>
          </cell>
          <cell r="FI22">
            <v>92.344257570369834</v>
          </cell>
          <cell r="FJ22">
            <v>98.380774232624447</v>
          </cell>
          <cell r="FM22">
            <v>94.06298828125</v>
          </cell>
          <cell r="FN22">
            <v>41.890625</v>
          </cell>
          <cell r="FO22">
            <v>49.099990844726563</v>
          </cell>
          <cell r="FP22">
            <v>37.578887939453125</v>
          </cell>
          <cell r="FQ22">
            <v>1070.975830078125</v>
          </cell>
          <cell r="FR22">
            <v>114.34402465820313</v>
          </cell>
          <cell r="FS22">
            <v>110.0091552734375</v>
          </cell>
          <cell r="FT22">
            <v>122.5</v>
          </cell>
          <cell r="FU22">
            <v>19.819503784179688</v>
          </cell>
          <cell r="FV22">
            <v>117.306396484375</v>
          </cell>
          <cell r="FW22">
            <v>76.004745483398438</v>
          </cell>
          <cell r="FX22">
            <v>153.44583129882813</v>
          </cell>
          <cell r="FY22">
            <v>113.5</v>
          </cell>
          <cell r="FZ22">
            <v>114.96530151367188</v>
          </cell>
          <cell r="GA22">
            <v>111.87625122070313</v>
          </cell>
          <cell r="GB22">
            <v>8010.33203125</v>
          </cell>
          <cell r="GC22">
            <v>4491471</v>
          </cell>
          <cell r="GD22">
            <v>158.08753967285156</v>
          </cell>
          <cell r="GE22">
            <v>108.42999267578125</v>
          </cell>
        </row>
        <row r="23">
          <cell r="CG23">
            <v>0.46029996871948242</v>
          </cell>
          <cell r="CH23">
            <v>2.699999837204814E-3</v>
          </cell>
          <cell r="CI23">
            <v>2.0499996840953827E-2</v>
          </cell>
          <cell r="CJ23">
            <v>3.2856990583240986E-4</v>
          </cell>
          <cell r="CK23">
            <v>2.8678230592049658E-5</v>
          </cell>
          <cell r="CL23">
            <v>1</v>
          </cell>
          <cell r="CM23">
            <v>0.19212967157363892</v>
          </cell>
          <cell r="CN23">
            <v>6.4573320560157299E-4</v>
          </cell>
          <cell r="CO23">
            <v>4.5257085002958775E-4</v>
          </cell>
          <cell r="CP23">
            <v>0.65873193740844727</v>
          </cell>
          <cell r="CQ23">
            <v>0.25</v>
          </cell>
          <cell r="CR23">
            <v>3.1877096742391586E-2</v>
          </cell>
          <cell r="CS23">
            <v>0.58706396818161011</v>
          </cell>
          <cell r="CT23">
            <v>1.6060991287231445</v>
          </cell>
          <cell r="CU23">
            <v>3.1964849680662155E-2</v>
          </cell>
          <cell r="CV23">
            <v>5.7046674191951752E-4</v>
          </cell>
          <cell r="CW23">
            <v>4.2982998138541006E-7</v>
          </cell>
          <cell r="CX23">
            <v>0.11724287271499634</v>
          </cell>
          <cell r="CY23">
            <v>0.16805249452590942</v>
          </cell>
          <cell r="DB23">
            <v>1</v>
          </cell>
          <cell r="DC23">
            <v>170.48148017520248</v>
          </cell>
          <cell r="DD23">
            <v>22.453660470811347</v>
          </cell>
          <cell r="DE23">
            <v>1.4009194407301035</v>
          </cell>
          <cell r="DF23">
            <v>16050.500997334522</v>
          </cell>
          <cell r="DG23">
            <v>0.46029996871948242</v>
          </cell>
          <cell r="DH23">
            <v>2.3957776274189899</v>
          </cell>
          <cell r="DI23">
            <v>712.8330473429213</v>
          </cell>
          <cell r="DJ23">
            <v>1017.078251260304</v>
          </cell>
          <cell r="DK23">
            <v>0.69876674042915432</v>
          </cell>
          <cell r="DL23">
            <v>1.8411998748779297</v>
          </cell>
          <cell r="DM23">
            <v>14.439833477913783</v>
          </cell>
          <cell r="DN23">
            <v>0.78407123187142558</v>
          </cell>
          <cell r="DO23">
            <v>0.28659499310321074</v>
          </cell>
          <cell r="DP23">
            <v>14.400191876952611</v>
          </cell>
          <cell r="DQ23">
            <v>806.88309220386134</v>
          </cell>
          <cell r="DR23">
            <v>1070888.4644013494</v>
          </cell>
          <cell r="DS23">
            <v>3.9260379591552454</v>
          </cell>
          <cell r="DT23">
            <v>2.7390249101510116</v>
          </cell>
          <cell r="DW23">
            <v>100</v>
          </cell>
          <cell r="DX23">
            <v>53.966629170509272</v>
          </cell>
          <cell r="DY23">
            <v>47.382193895745907</v>
          </cell>
          <cell r="DZ23">
            <v>39.59851022213941</v>
          </cell>
          <cell r="EA23">
            <v>45.035489813695996</v>
          </cell>
          <cell r="EB23">
            <v>59.286448541091048</v>
          </cell>
          <cell r="EC23">
            <v>61.832621808564063</v>
          </cell>
          <cell r="ED23">
            <v>56.378888345477257</v>
          </cell>
          <cell r="EE23">
            <v>29.661307532705308</v>
          </cell>
          <cell r="EF23">
            <v>62.810718376168936</v>
          </cell>
          <cell r="EG23">
            <v>59.286448541091048</v>
          </cell>
          <cell r="EH23">
            <v>57.327385224598693</v>
          </cell>
          <cell r="EI23">
            <v>62.892200249380132</v>
          </cell>
          <cell r="EJ23">
            <v>58.25087675759621</v>
          </cell>
          <cell r="EK23">
            <v>62.92604103886724</v>
          </cell>
          <cell r="EL23">
            <v>51.039467958429533</v>
          </cell>
          <cell r="EM23">
            <v>54.637781293114799</v>
          </cell>
          <cell r="EN23">
            <v>60.550720317254402</v>
          </cell>
          <cell r="EO23">
            <v>62.983633594108483</v>
          </cell>
          <cell r="ER23">
            <v>86.16199278271948</v>
          </cell>
          <cell r="ES23">
            <v>46.624271728132911</v>
          </cell>
          <cell r="ET23">
            <v>58.990173705094186</v>
          </cell>
          <cell r="EU23">
            <v>42.013202592117537</v>
          </cell>
          <cell r="EV23">
            <v>64.462908634469983</v>
          </cell>
          <cell r="EW23">
            <v>98.107836698824073</v>
          </cell>
          <cell r="EX23">
            <v>98.820370776154093</v>
          </cell>
          <cell r="EY23">
            <v>96.065550260818426</v>
          </cell>
          <cell r="EZ23">
            <v>26.459642858091989</v>
          </cell>
          <cell r="FA23">
            <v>98.497714490414808</v>
          </cell>
          <cell r="FB23">
            <v>78.132865230942485</v>
          </cell>
          <cell r="FC23">
            <v>94.203368771162175</v>
          </cell>
          <cell r="FD23">
            <v>99.315167576500471</v>
          </cell>
          <cell r="FE23">
            <v>97.41152156609526</v>
          </cell>
          <cell r="FF23">
            <v>98.93623663726234</v>
          </cell>
          <cell r="FG23">
            <v>86.912624173489135</v>
          </cell>
          <cell r="FH23">
            <v>88.64498317295245</v>
          </cell>
          <cell r="FI23">
            <v>93.530538468384464</v>
          </cell>
          <cell r="FJ23">
            <v>98.58531457174206</v>
          </cell>
          <cell r="FM23">
            <v>86.1619873046875</v>
          </cell>
          <cell r="FN23">
            <v>46.624267578125</v>
          </cell>
          <cell r="FO23">
            <v>59</v>
          </cell>
          <cell r="FP23">
            <v>42.013198852539063</v>
          </cell>
          <cell r="FQ23">
            <v>1172.633056640625</v>
          </cell>
          <cell r="FR23">
            <v>114.42054748535156</v>
          </cell>
          <cell r="FS23">
            <v>110.30918884277344</v>
          </cell>
          <cell r="FT23">
            <v>123.09999084472656</v>
          </cell>
          <cell r="FU23">
            <v>26.459640502929688</v>
          </cell>
          <cell r="FV23">
            <v>117.20277404785156</v>
          </cell>
          <cell r="FW23">
            <v>78.132858276367188</v>
          </cell>
          <cell r="FX23">
            <v>154.64060974121094</v>
          </cell>
          <cell r="FY23">
            <v>113.59999084472656</v>
          </cell>
          <cell r="FZ23">
            <v>115.12387084960938</v>
          </cell>
          <cell r="GA23">
            <v>111.64164733886719</v>
          </cell>
          <cell r="GB23">
            <v>8362.55078125</v>
          </cell>
          <cell r="GC23">
            <v>4606004</v>
          </cell>
          <cell r="GD23">
            <v>160.11837768554688</v>
          </cell>
          <cell r="GE23">
            <v>108.65542602539063</v>
          </cell>
        </row>
        <row r="24">
          <cell r="CG24">
            <v>0.55679994821548462</v>
          </cell>
          <cell r="CH24">
            <v>2.4999999441206455E-3</v>
          </cell>
          <cell r="CI24">
            <v>1.9599996507167816E-2</v>
          </cell>
          <cell r="CJ24">
            <v>3.1731999479234219E-4</v>
          </cell>
          <cell r="CK24">
            <v>2.7542002499103546E-5</v>
          </cell>
          <cell r="CL24">
            <v>1</v>
          </cell>
          <cell r="CM24">
            <v>0.18889790773391724</v>
          </cell>
          <cell r="CN24">
            <v>6.3107931055128574E-4</v>
          </cell>
          <cell r="CO24">
            <v>3.1919986940920353E-4</v>
          </cell>
          <cell r="CP24">
            <v>0.65003722906112671</v>
          </cell>
          <cell r="CQ24">
            <v>0.25</v>
          </cell>
          <cell r="CR24">
            <v>3.1856365501880646E-2</v>
          </cell>
          <cell r="CS24">
            <v>0.5795479416847229</v>
          </cell>
          <cell r="CT24">
            <v>1.5896692276000977</v>
          </cell>
          <cell r="CU24">
            <v>3.1538903713226318E-2</v>
          </cell>
          <cell r="CV24">
            <v>5.6929769925773144E-4</v>
          </cell>
          <cell r="CW24">
            <v>4.3186997800148674E-7</v>
          </cell>
          <cell r="CX24">
            <v>0.11741358041763306</v>
          </cell>
          <cell r="CY24">
            <v>0.16606789827346802</v>
          </cell>
          <cell r="DB24">
            <v>1</v>
          </cell>
          <cell r="DC24">
            <v>222.71998426437344</v>
          </cell>
          <cell r="DD24">
            <v>28.408165685736734</v>
          </cell>
          <cell r="DE24">
            <v>1.754695441047958</v>
          </cell>
          <cell r="DF24">
            <v>20216.39306123829</v>
          </cell>
          <cell r="DG24">
            <v>0.55679994821548462</v>
          </cell>
          <cell r="DH24">
            <v>2.947623692051669</v>
          </cell>
          <cell r="DI24">
            <v>882.29789648639621</v>
          </cell>
          <cell r="DJ24">
            <v>1744.3614536749253</v>
          </cell>
          <cell r="DK24">
            <v>0.8565662447052329</v>
          </cell>
          <cell r="DL24">
            <v>2.2271997928619385</v>
          </cell>
          <cell r="DM24">
            <v>17.478451777011845</v>
          </cell>
          <cell r="DN24">
            <v>0.96074872873655492</v>
          </cell>
          <cell r="DO24">
            <v>0.35026151261421729</v>
          </cell>
          <cell r="DP24">
            <v>17.654384986818108</v>
          </cell>
          <cell r="DQ24">
            <v>978.04707263257558</v>
          </cell>
          <cell r="DR24">
            <v>1289276.811488776</v>
          </cell>
          <cell r="DS24">
            <v>4.7422107922693497</v>
          </cell>
          <cell r="DT24">
            <v>3.3528451555314365</v>
          </cell>
          <cell r="DW24">
            <v>100</v>
          </cell>
          <cell r="DX24">
            <v>70.502947225146158</v>
          </cell>
          <cell r="DY24">
            <v>59.947517977919048</v>
          </cell>
          <cell r="DZ24">
            <v>49.598373281812009</v>
          </cell>
          <cell r="EA24">
            <v>56.724407788284552</v>
          </cell>
          <cell r="EB24">
            <v>71.71560660625849</v>
          </cell>
          <cell r="EC24">
            <v>76.075216204829928</v>
          </cell>
          <cell r="ED24">
            <v>69.782082605278291</v>
          </cell>
          <cell r="EE24">
            <v>50.871249544010617</v>
          </cell>
          <cell r="EF24">
            <v>76.994994257554765</v>
          </cell>
          <cell r="EG24">
            <v>71.71560660625849</v>
          </cell>
          <cell r="EH24">
            <v>69.390962138373226</v>
          </cell>
          <cell r="EI24">
            <v>77.063918405496679</v>
          </cell>
          <cell r="EJ24">
            <v>71.191195572883956</v>
          </cell>
          <cell r="EK24">
            <v>77.146232750863362</v>
          </cell>
          <cell r="EL24">
            <v>61.866462078317987</v>
          </cell>
          <cell r="EM24">
            <v>65.780169265141424</v>
          </cell>
          <cell r="EN24">
            <v>73.138436855549628</v>
          </cell>
          <cell r="EO24">
            <v>77.098375407666865</v>
          </cell>
          <cell r="ER24">
            <v>87.454000311152171</v>
          </cell>
          <cell r="ES24">
            <v>53.478047362598815</v>
          </cell>
          <cell r="ET24">
            <v>67.388768604676287</v>
          </cell>
          <cell r="EU24">
            <v>47.979084470794568</v>
          </cell>
          <cell r="EV24">
            <v>69.681243499858127</v>
          </cell>
          <cell r="EW24">
            <v>98.239089104120566</v>
          </cell>
          <cell r="EX24">
            <v>98.820370776154093</v>
          </cell>
          <cell r="EY24">
            <v>96.455743426559565</v>
          </cell>
          <cell r="EZ24">
            <v>40.244312053809921</v>
          </cell>
          <cell r="FA24">
            <v>98.584799230945947</v>
          </cell>
          <cell r="FB24">
            <v>80.945624880719166</v>
          </cell>
          <cell r="FC24">
            <v>94.449052584525205</v>
          </cell>
          <cell r="FD24">
            <v>99.052888916641137</v>
          </cell>
          <cell r="FE24">
            <v>97.478620825949449</v>
          </cell>
          <cell r="FF24">
            <v>98.93623663726234</v>
          </cell>
          <cell r="FG24">
            <v>89.346187231463574</v>
          </cell>
          <cell r="FH24">
            <v>90.834518129524795</v>
          </cell>
          <cell r="FI24">
            <v>95.249122954944937</v>
          </cell>
          <cell r="FJ24">
            <v>98.840969228716858</v>
          </cell>
          <cell r="FM24">
            <v>87.453994750976563</v>
          </cell>
          <cell r="FN24">
            <v>53.478042602539063</v>
          </cell>
          <cell r="FO24">
            <v>67.399993896484375</v>
          </cell>
          <cell r="FP24">
            <v>47.979080200195313</v>
          </cell>
          <cell r="FQ24">
            <v>1267.558837890625</v>
          </cell>
          <cell r="FR24">
            <v>114.57362365722656</v>
          </cell>
          <cell r="FS24">
            <v>110.30918884277344</v>
          </cell>
          <cell r="FT24">
            <v>123.59999084472656</v>
          </cell>
          <cell r="FU24">
            <v>40.244308471679688</v>
          </cell>
          <cell r="FV24">
            <v>117.306396484375</v>
          </cell>
          <cell r="FW24">
            <v>80.94561767578125</v>
          </cell>
          <cell r="FX24">
            <v>155.04391479492188</v>
          </cell>
          <cell r="FY24">
            <v>113.29998779296875</v>
          </cell>
          <cell r="FZ24">
            <v>115.20317077636719</v>
          </cell>
          <cell r="GA24">
            <v>111.64164733886719</v>
          </cell>
          <cell r="GB24">
            <v>8596.703125</v>
          </cell>
          <cell r="GC24">
            <v>4719772.5</v>
          </cell>
          <cell r="GD24">
            <v>163.06048583984375</v>
          </cell>
          <cell r="GE24">
            <v>108.93719482421875</v>
          </cell>
        </row>
        <row r="25">
          <cell r="CG25">
            <v>0.71189999580383301</v>
          </cell>
          <cell r="CH25">
            <v>2.3999998811632395E-3</v>
          </cell>
          <cell r="CI25">
            <v>1.8699999898672104E-2</v>
          </cell>
          <cell r="CJ25">
            <v>2.9515987262129784E-4</v>
          </cell>
          <cell r="CK25">
            <v>2.6706460630521178E-5</v>
          </cell>
          <cell r="CL25">
            <v>1</v>
          </cell>
          <cell r="CM25">
            <v>0.18469423055648804</v>
          </cell>
          <cell r="CN25">
            <v>6.1209104023873806E-4</v>
          </cell>
          <cell r="CO25">
            <v>2.3557098757009953E-4</v>
          </cell>
          <cell r="CP25">
            <v>0.63603115081787109</v>
          </cell>
          <cell r="CQ25">
            <v>0.25</v>
          </cell>
          <cell r="CR25">
            <v>3.1859211623668671E-2</v>
          </cell>
          <cell r="CS25">
            <v>0.56810498237609863</v>
          </cell>
          <cell r="CT25">
            <v>1.5597591400146484</v>
          </cell>
          <cell r="CU25">
            <v>3.0941534787416458E-2</v>
          </cell>
          <cell r="CV25">
            <v>5.6372955441474915E-4</v>
          </cell>
          <cell r="CW25">
            <v>4.2832698454731144E-7</v>
          </cell>
          <cell r="CX25">
            <v>0.11785346269607544</v>
          </cell>
          <cell r="CY25">
            <v>0.16230577230453491</v>
          </cell>
          <cell r="DB25">
            <v>1</v>
          </cell>
          <cell r="DC25">
            <v>296.6250129390786</v>
          </cell>
          <cell r="DD25">
            <v>38.069518698467235</v>
          </cell>
          <cell r="DE25">
            <v>2.4119132098868663</v>
          </cell>
          <cell r="DF25">
            <v>26656.471093374541</v>
          </cell>
          <cell r="DG25">
            <v>0.71189999580383301</v>
          </cell>
          <cell r="DH25">
            <v>3.8544787980591577</v>
          </cell>
          <cell r="DI25">
            <v>1163.0622717923886</v>
          </cell>
          <cell r="DJ25">
            <v>3022.0189809748576</v>
          </cell>
          <cell r="DK25">
            <v>1.1192847942878306</v>
          </cell>
          <cell r="DL25">
            <v>2.847599983215332</v>
          </cell>
          <cell r="DM25">
            <v>22.345185568714832</v>
          </cell>
          <cell r="DN25">
            <v>1.2531134524226699</v>
          </cell>
          <cell r="DO25">
            <v>0.45641662070795574</v>
          </cell>
          <cell r="DP25">
            <v>23.007908324358688</v>
          </cell>
          <cell r="DQ25">
            <v>1262.8395836775153</v>
          </cell>
          <cell r="DR25">
            <v>1662047.9714959427</v>
          </cell>
          <cell r="DS25">
            <v>6.040552220681926</v>
          </cell>
          <cell r="DT25">
            <v>4.3861656039447103</v>
          </cell>
          <cell r="DW25">
            <v>100</v>
          </cell>
          <cell r="DX25">
            <v>93.897894712842842</v>
          </cell>
          <cell r="DY25">
            <v>80.335111454694555</v>
          </cell>
          <cell r="DZ25">
            <v>68.175347646573528</v>
          </cell>
          <cell r="EA25">
            <v>74.79437760815776</v>
          </cell>
          <cell r="EB25">
            <v>91.692429580303141</v>
          </cell>
          <cell r="EC25">
            <v>99.480238508730025</v>
          </cell>
          <cell r="ED25">
            <v>91.988100446015835</v>
          </cell>
          <cell r="EE25">
            <v>88.131895705463165</v>
          </cell>
          <cell r="EF25">
            <v>100.61022932139528</v>
          </cell>
          <cell r="EG25">
            <v>91.692429580303141</v>
          </cell>
          <cell r="EH25">
            <v>88.712315344368619</v>
          </cell>
          <cell r="EI25">
            <v>100.51518150570574</v>
          </cell>
          <cell r="EJ25">
            <v>92.767385902666746</v>
          </cell>
          <cell r="EK25">
            <v>100.54008972993454</v>
          </cell>
          <cell r="EL25">
            <v>79.881039881128629</v>
          </cell>
          <cell r="EM25">
            <v>84.799319988964101</v>
          </cell>
          <cell r="EN25">
            <v>93.162570479828176</v>
          </cell>
          <cell r="EO25">
            <v>100.85948698681395</v>
          </cell>
          <cell r="ER25">
            <v>80.370000226974511</v>
          </cell>
          <cell r="ES25">
            <v>85.992698694215022</v>
          </cell>
          <cell r="ET25">
            <v>74.187639133801099</v>
          </cell>
          <cell r="EU25">
            <v>55.84764596218772</v>
          </cell>
          <cell r="EV25">
            <v>72.376292492991112</v>
          </cell>
          <cell r="EW25">
            <v>98.239089104120566</v>
          </cell>
          <cell r="EX25">
            <v>98.730780413529104</v>
          </cell>
          <cell r="EY25">
            <v>96.689861707554329</v>
          </cell>
          <cell r="EZ25">
            <v>62.459981755827229</v>
          </cell>
          <cell r="FA25">
            <v>98.758981535560068</v>
          </cell>
          <cell r="FB25">
            <v>84.021568147671715</v>
          </cell>
          <cell r="FC25">
            <v>95.158459831774763</v>
          </cell>
          <cell r="FD25">
            <v>98.703192930193197</v>
          </cell>
          <cell r="FE25">
            <v>97.948225266860874</v>
          </cell>
          <cell r="FF25">
            <v>98.961185203381802</v>
          </cell>
          <cell r="FG25">
            <v>91.222421599518057</v>
          </cell>
          <cell r="FH25">
            <v>91.352270971209336</v>
          </cell>
          <cell r="FI25">
            <v>95.659752822567839</v>
          </cell>
          <cell r="FJ25">
            <v>98.840969228716858</v>
          </cell>
          <cell r="FM25">
            <v>80.3699951171875</v>
          </cell>
          <cell r="FN25">
            <v>85.992691040039063</v>
          </cell>
          <cell r="FO25">
            <v>74.199996948242188</v>
          </cell>
          <cell r="FP25">
            <v>55.847640991210938</v>
          </cell>
          <cell r="FQ25">
            <v>1316.583984375</v>
          </cell>
          <cell r="FR25">
            <v>114.57362365722656</v>
          </cell>
          <cell r="FS25">
            <v>110.20918273925781</v>
          </cell>
          <cell r="FT25">
            <v>123.89999389648438</v>
          </cell>
          <cell r="FU25">
            <v>62.459976196289063</v>
          </cell>
          <cell r="FV25">
            <v>117.51365661621094</v>
          </cell>
          <cell r="FW25">
            <v>84.021560668945313</v>
          </cell>
          <cell r="FX25">
            <v>156.20845031738281</v>
          </cell>
          <cell r="FY25">
            <v>112.89999389648438</v>
          </cell>
          <cell r="FZ25">
            <v>115.75816345214844</v>
          </cell>
          <cell r="GA25">
            <v>111.6697998046875</v>
          </cell>
          <cell r="GB25">
            <v>8777.23046875</v>
          </cell>
          <cell r="GC25">
            <v>4746675</v>
          </cell>
          <cell r="GD25">
            <v>163.76345825195313</v>
          </cell>
          <cell r="GE25">
            <v>108.93719482421875</v>
          </cell>
        </row>
        <row r="26">
          <cell r="B26">
            <v>0.77909994125366211</v>
          </cell>
          <cell r="C26">
            <v>100.34775519103198</v>
          </cell>
          <cell r="D26">
            <v>90.81000333213828</v>
          </cell>
          <cell r="F26">
            <v>2.971487677536949</v>
          </cell>
          <cell r="G26">
            <v>83.993081349031087</v>
          </cell>
          <cell r="H26">
            <v>1.1651389364574516</v>
          </cell>
          <cell r="I26">
            <v>114.01752884994538</v>
          </cell>
          <cell r="K26">
            <v>0.7790999999999999</v>
          </cell>
          <cell r="L26">
            <v>92.281593962812039</v>
          </cell>
          <cell r="M26">
            <v>92.183298349366751</v>
          </cell>
          <cell r="O26">
            <v>6.8962378255472377E-3</v>
          </cell>
          <cell r="P26">
            <v>87.770619746193745</v>
          </cell>
          <cell r="Q26">
            <v>1.048029249278791</v>
          </cell>
          <cell r="R26">
            <v>103.11651592273223</v>
          </cell>
          <cell r="T26">
            <v>311.64</v>
          </cell>
          <cell r="U26">
            <v>98.650951509172145</v>
          </cell>
          <cell r="V26">
            <v>1.0029169467753933</v>
          </cell>
          <cell r="W26">
            <v>100.40980489776207</v>
          </cell>
          <cell r="Y26">
            <v>3322.4872384250275</v>
          </cell>
          <cell r="Z26">
            <v>96.894524936160238</v>
          </cell>
          <cell r="AA26">
            <v>1.1025162678298752</v>
          </cell>
          <cell r="AB26">
            <v>110.22394495948775</v>
          </cell>
          <cell r="AD26">
            <v>1.1938930783010584</v>
          </cell>
          <cell r="AE26">
            <v>107.31661466747747</v>
          </cell>
          <cell r="AF26">
            <v>0.98378081093508096</v>
          </cell>
          <cell r="AG26">
            <v>98.17957843396124</v>
          </cell>
          <cell r="AK26">
            <v>93.643533080710284</v>
          </cell>
          <cell r="AL26">
            <v>93.77568616484001</v>
          </cell>
          <cell r="AN26">
            <v>81.882127745507674</v>
          </cell>
          <cell r="AO26">
            <v>82.148413036814333</v>
          </cell>
          <cell r="AP26">
            <v>90.81</v>
          </cell>
          <cell r="AQ26">
            <v>110.54382749829145</v>
          </cell>
          <cell r="AS26">
            <v>103.66323274939991</v>
          </cell>
          <cell r="AT26">
            <v>103.64299710718784</v>
          </cell>
          <cell r="AU26">
            <v>101.48600006103516</v>
          </cell>
          <cell r="CG26">
            <v>0.77909994125366211</v>
          </cell>
          <cell r="CH26">
            <v>2.4999999441206455E-3</v>
          </cell>
          <cell r="CI26">
            <v>1.7999999225139618E-2</v>
          </cell>
          <cell r="CJ26">
            <v>2.6218988932669163E-4</v>
          </cell>
          <cell r="CK26">
            <v>2.4906359612941742E-5</v>
          </cell>
          <cell r="CL26">
            <v>1</v>
          </cell>
          <cell r="CM26">
            <v>0.18889868259429932</v>
          </cell>
          <cell r="CN26">
            <v>6.2136608175933361E-4</v>
          </cell>
          <cell r="CO26">
            <v>2.3449299624189734E-4</v>
          </cell>
          <cell r="CP26">
            <v>0.65257096290588379</v>
          </cell>
          <cell r="CQ26">
            <v>0.25</v>
          </cell>
          <cell r="CR26">
            <v>3.1874030828475952E-2</v>
          </cell>
          <cell r="CS26">
            <v>0.5821259617805481</v>
          </cell>
          <cell r="CT26">
            <v>1.5748996734619141</v>
          </cell>
          <cell r="CU26">
            <v>3.1699981540441513E-2</v>
          </cell>
          <cell r="CV26">
            <v>5.6306296028196812E-4</v>
          </cell>
          <cell r="CW26">
            <v>4.2932396127071115E-7</v>
          </cell>
          <cell r="CX26">
            <v>0.1184651255607605</v>
          </cell>
          <cell r="CY26">
            <v>0.16575425863265991</v>
          </cell>
          <cell r="DB26">
            <v>1</v>
          </cell>
          <cell r="DC26">
            <v>311.6399834671613</v>
          </cell>
          <cell r="DD26">
            <v>43.283331932900069</v>
          </cell>
          <cell r="DE26">
            <v>2.9715102411248764</v>
          </cell>
          <cell r="DF26">
            <v>31281.1648655723</v>
          </cell>
          <cell r="DG26">
            <v>0.77909994125366211</v>
          </cell>
          <cell r="DH26">
            <v>4.1244328999739368</v>
          </cell>
          <cell r="DI26">
            <v>1253.8501281687622</v>
          </cell>
          <cell r="DJ26">
            <v>3322.4870411479637</v>
          </cell>
          <cell r="DK26">
            <v>1.1938930561426571</v>
          </cell>
          <cell r="DL26">
            <v>3.1163997650146484</v>
          </cell>
          <cell r="DM26">
            <v>24.443094299752691</v>
          </cell>
          <cell r="DN26">
            <v>1.3383700305525454</v>
          </cell>
          <cell r="DO26">
            <v>0.49469814133687617</v>
          </cell>
          <cell r="DP26">
            <v>24.57729952491357</v>
          </cell>
          <cell r="DQ26">
            <v>1383.6817482426973</v>
          </cell>
          <cell r="DR26">
            <v>1814713.3902046501</v>
          </cell>
          <cell r="DS26">
            <v>6.5766185412437137</v>
          </cell>
          <cell r="DT26">
            <v>4.7003313681386745</v>
          </cell>
          <cell r="DW26">
            <v>100</v>
          </cell>
          <cell r="DX26">
            <v>98.65094674912514</v>
          </cell>
          <cell r="DY26">
            <v>91.337411499769402</v>
          </cell>
          <cell r="DZ26">
            <v>83.992965788990546</v>
          </cell>
          <cell r="EA26">
            <v>87.770629832550213</v>
          </cell>
          <cell r="EB26">
            <v>100.34775519103198</v>
          </cell>
          <cell r="EC26">
            <v>106.44748358954732</v>
          </cell>
          <cell r="ED26">
            <v>99.168629514986506</v>
          </cell>
          <cell r="EE26">
            <v>96.894520926783485</v>
          </cell>
          <cell r="EF26">
            <v>107.31661394557031</v>
          </cell>
          <cell r="EG26">
            <v>100.34775519103198</v>
          </cell>
          <cell r="EH26">
            <v>97.04119407930763</v>
          </cell>
          <cell r="EI26">
            <v>107.35381244427884</v>
          </cell>
          <cell r="EJ26">
            <v>100.54816433184733</v>
          </cell>
          <cell r="EK26">
            <v>107.39802439747262</v>
          </cell>
          <cell r="EL26">
            <v>87.524922676473636</v>
          </cell>
          <cell r="EM26">
            <v>92.588459601268283</v>
          </cell>
          <cell r="EN26">
            <v>101.43024445178861</v>
          </cell>
          <cell r="EO26">
            <v>108.08370072305001</v>
          </cell>
          <cell r="ER26">
            <v>90.81000333213828</v>
          </cell>
          <cell r="ES26">
            <v>89.346412981985608</v>
          </cell>
          <cell r="ET26">
            <v>80.78653076740197</v>
          </cell>
          <cell r="EU26">
            <v>65.788534298194122</v>
          </cell>
          <cell r="EV26">
            <v>77.481447299122891</v>
          </cell>
          <cell r="EW26">
            <v>98.632833236636301</v>
          </cell>
          <cell r="EX26">
            <v>98.999551501404071</v>
          </cell>
          <cell r="EY26">
            <v>97.080054873295481</v>
          </cell>
          <cell r="EZ26">
            <v>79.823401880439917</v>
          </cell>
          <cell r="FA26">
            <v>99.107333321236453</v>
          </cell>
          <cell r="FB26">
            <v>88.810753144267679</v>
          </cell>
          <cell r="FC26">
            <v>95.634462343919878</v>
          </cell>
          <cell r="FD26">
            <v>98.87804092341716</v>
          </cell>
          <cell r="FE26">
            <v>97.948225266860874</v>
          </cell>
          <cell r="FF26">
            <v>99.376994638706392</v>
          </cell>
          <cell r="FG26">
            <v>91.404868797398322</v>
          </cell>
          <cell r="FH26">
            <v>92.594637222140761</v>
          </cell>
          <cell r="FI26">
            <v>95.681046392217297</v>
          </cell>
          <cell r="FJ26">
            <v>98.892111235803668</v>
          </cell>
          <cell r="FM26">
            <v>90.80999755859375</v>
          </cell>
          <cell r="FN26">
            <v>89.346405029296875</v>
          </cell>
          <cell r="FO26">
            <v>80.79998779296875</v>
          </cell>
          <cell r="FP26">
            <v>65.788528442382813</v>
          </cell>
          <cell r="FQ26">
            <v>1409.450927734375</v>
          </cell>
          <cell r="FR26">
            <v>115.0328369140625</v>
          </cell>
          <cell r="FS26">
            <v>110.50920104980469</v>
          </cell>
          <cell r="FT26">
            <v>124.39999389648438</v>
          </cell>
          <cell r="FU26">
            <v>79.823394775390625</v>
          </cell>
          <cell r="FV26">
            <v>117.92816162109375</v>
          </cell>
          <cell r="FW26">
            <v>88.810745239257813</v>
          </cell>
          <cell r="FX26">
            <v>156.98983764648438</v>
          </cell>
          <cell r="FY26">
            <v>113.09999084472656</v>
          </cell>
          <cell r="FZ26">
            <v>115.75816345214844</v>
          </cell>
          <cell r="GA26">
            <v>112.13900756835938</v>
          </cell>
          <cell r="GB26">
            <v>8794.78515625</v>
          </cell>
          <cell r="GC26">
            <v>4811228.5</v>
          </cell>
          <cell r="GD26">
            <v>163.79991149902344</v>
          </cell>
          <cell r="GE26">
            <v>108.99356079101563</v>
          </cell>
        </row>
        <row r="27">
          <cell r="B27">
            <v>0.76919996738433838</v>
          </cell>
          <cell r="C27">
            <v>99.072642587842765</v>
          </cell>
          <cell r="D27">
            <v>91.53000459861785</v>
          </cell>
          <cell r="F27">
            <v>3.2763297950504935</v>
          </cell>
          <cell r="G27">
            <v>92.609852324891094</v>
          </cell>
          <cell r="H27">
            <v>1.1665361705161046</v>
          </cell>
          <cell r="I27">
            <v>114.1542586163344</v>
          </cell>
          <cell r="K27">
            <v>0.76919999999999999</v>
          </cell>
          <cell r="L27">
            <v>91.59179412161815</v>
          </cell>
          <cell r="M27">
            <v>91.494233262479028</v>
          </cell>
          <cell r="O27">
            <v>6.9662449510840361E-3</v>
          </cell>
          <cell r="P27">
            <v>88.661622775737143</v>
          </cell>
          <cell r="Q27">
            <v>1.0189034670715469</v>
          </cell>
          <cell r="R27">
            <v>100.25080469682695</v>
          </cell>
          <cell r="T27">
            <v>307.68</v>
          </cell>
          <cell r="U27">
            <v>97.39739686927895</v>
          </cell>
          <cell r="V27">
            <v>0.99059418179348613</v>
          </cell>
          <cell r="W27">
            <v>99.17607718819194</v>
          </cell>
          <cell r="Y27">
            <v>3342.2552836484983</v>
          </cell>
          <cell r="Z27">
            <v>97.471025374955829</v>
          </cell>
          <cell r="AA27">
            <v>0.99365897583689</v>
          </cell>
          <cell r="AB27">
            <v>99.340948933777256</v>
          </cell>
          <cell r="AD27">
            <v>1.1547924690656515</v>
          </cell>
          <cell r="AE27">
            <v>103.80194062267022</v>
          </cell>
          <cell r="AF27">
            <v>0.95795319923326927</v>
          </cell>
          <cell r="AG27">
            <v>95.602028637650719</v>
          </cell>
          <cell r="AK27">
            <v>95.514995458563732</v>
          </cell>
          <cell r="AL27">
            <v>95.649789616955943</v>
          </cell>
          <cell r="AN27">
            <v>86.590586746858548</v>
          </cell>
          <cell r="AO27">
            <v>86.872184212033929</v>
          </cell>
          <cell r="AP27">
            <v>91.53</v>
          </cell>
          <cell r="AQ27">
            <v>105.36168835883932</v>
          </cell>
          <cell r="AS27">
            <v>100.77823325210257</v>
          </cell>
          <cell r="AT27">
            <v>100.75856077791121</v>
          </cell>
          <cell r="AU27">
            <v>99.728157043457031</v>
          </cell>
          <cell r="CG27">
            <v>0.76919996738433838</v>
          </cell>
          <cell r="CH27">
            <v>2.4999999441206455E-3</v>
          </cell>
          <cell r="CI27">
            <v>1.6999997198581696E-2</v>
          </cell>
          <cell r="CJ27">
            <v>2.3476999194826931E-4</v>
          </cell>
          <cell r="CK27">
            <v>2.4342763936147094E-5</v>
          </cell>
          <cell r="CL27">
            <v>1</v>
          </cell>
          <cell r="CM27">
            <v>0.19127362966537476</v>
          </cell>
          <cell r="CN27">
            <v>6.1781029216945171E-4</v>
          </cell>
          <cell r="CO27">
            <v>2.301439963048324E-4</v>
          </cell>
          <cell r="CP27">
            <v>0.66609370708465576</v>
          </cell>
          <cell r="CQ27">
            <v>0.25</v>
          </cell>
          <cell r="CR27">
            <v>3.1869571655988693E-2</v>
          </cell>
          <cell r="CS27">
            <v>0.59392297267913818</v>
          </cell>
          <cell r="CT27">
            <v>1.5717391967773438</v>
          </cell>
          <cell r="CU27">
            <v>3.2344624400138855E-2</v>
          </cell>
          <cell r="CV27">
            <v>5.559106357395649E-4</v>
          </cell>
          <cell r="CW27">
            <v>4.323859457144863E-7</v>
          </cell>
          <cell r="CX27">
            <v>0.11854797601699829</v>
          </cell>
          <cell r="CY27">
            <v>0.16871678829193115</v>
          </cell>
          <cell r="DB27">
            <v>1</v>
          </cell>
          <cell r="DC27">
            <v>307.6799938309191</v>
          </cell>
          <cell r="DD27">
            <v>45.247064361193686</v>
          </cell>
          <cell r="DE27">
            <v>3.2763981503812833</v>
          </cell>
          <cell r="DF27">
            <v>31598.711198202796</v>
          </cell>
          <cell r="DG27">
            <v>0.76919996738433838</v>
          </cell>
          <cell r="DH27">
            <v>4.0214637466232102</v>
          </cell>
          <cell r="DI27">
            <v>1245.0423327900207</v>
          </cell>
          <cell r="DJ27">
            <v>3342.2551955928961</v>
          </cell>
          <cell r="DK27">
            <v>1.1547924251543462</v>
          </cell>
          <cell r="DL27">
            <v>3.0767998695373535</v>
          </cell>
          <cell r="DM27">
            <v>24.135874045856404</v>
          </cell>
          <cell r="DN27">
            <v>1.295117385196501</v>
          </cell>
          <cell r="DO27">
            <v>0.48939414946289278</v>
          </cell>
          <cell r="DP27">
            <v>23.781385057018507</v>
          </cell>
          <cell r="DQ27">
            <v>1383.6755728931512</v>
          </cell>
          <cell r="DR27">
            <v>1778966.164391147</v>
          </cell>
          <cell r="DS27">
            <v>6.4885120204333537</v>
          </cell>
          <cell r="DT27">
            <v>4.5591193097712921</v>
          </cell>
          <cell r="DW27">
            <v>100</v>
          </cell>
          <cell r="DX27">
            <v>97.397395383906371</v>
          </cell>
          <cell r="DY27">
            <v>95.481321611785532</v>
          </cell>
          <cell r="DZ27">
            <v>92.610953833331294</v>
          </cell>
          <cell r="EA27">
            <v>88.661621000422926</v>
          </cell>
          <cell r="EB27">
            <v>99.072642587842765</v>
          </cell>
          <cell r="EC27">
            <v>103.78995283868936</v>
          </cell>
          <cell r="ED27">
            <v>98.472009578412496</v>
          </cell>
          <cell r="EE27">
            <v>97.471024561207471</v>
          </cell>
          <cell r="EF27">
            <v>103.80193790385006</v>
          </cell>
          <cell r="EG27">
            <v>99.072642587842765</v>
          </cell>
          <cell r="EH27">
            <v>95.821503154834716</v>
          </cell>
          <cell r="EI27">
            <v>103.88441588632192</v>
          </cell>
          <cell r="EJ27">
            <v>99.470119758809602</v>
          </cell>
          <cell r="EK27">
            <v>103.92003279165579</v>
          </cell>
          <cell r="EL27">
            <v>87.524532054141446</v>
          </cell>
          <cell r="EM27">
            <v>90.764601028913944</v>
          </cell>
          <cell r="EN27">
            <v>100.07139021878919</v>
          </cell>
          <cell r="EO27">
            <v>104.83654203153206</v>
          </cell>
          <cell r="ER27">
            <v>91.53000459861785</v>
          </cell>
          <cell r="ES27">
            <v>90.016518022100144</v>
          </cell>
          <cell r="ET27">
            <v>86.2856147568599</v>
          </cell>
          <cell r="EU27">
            <v>73.025275054638229</v>
          </cell>
          <cell r="EV27">
            <v>81.278421536556081</v>
          </cell>
          <cell r="EW27">
            <v>99.026577369152037</v>
          </cell>
          <cell r="EX27">
            <v>99.357926621474149</v>
          </cell>
          <cell r="EY27">
            <v>97.782397808529353</v>
          </cell>
          <cell r="EZ27">
            <v>89.801582700234462</v>
          </cell>
          <cell r="FA27">
            <v>99.542782670995805</v>
          </cell>
          <cell r="FB27">
            <v>92.274361240647991</v>
          </cell>
          <cell r="FC27">
            <v>96.103102986283915</v>
          </cell>
          <cell r="FD27">
            <v>99.402598243135856</v>
          </cell>
          <cell r="FE27">
            <v>98.552015316328124</v>
          </cell>
          <cell r="FF27">
            <v>99.651415343762565</v>
          </cell>
          <cell r="FG27">
            <v>92.677736397563038</v>
          </cell>
          <cell r="FH27">
            <v>93.659492337107977</v>
          </cell>
          <cell r="FI27">
            <v>96.453649117535733</v>
          </cell>
          <cell r="FJ27">
            <v>99.301178069424083</v>
          </cell>
          <cell r="FM27">
            <v>91.529998779296875</v>
          </cell>
          <cell r="FN27">
            <v>90.016510009765625</v>
          </cell>
          <cell r="FO27">
            <v>86.29998779296875</v>
          </cell>
          <cell r="FP27">
            <v>73.0252685546875</v>
          </cell>
          <cell r="FQ27">
            <v>1478.52099609375</v>
          </cell>
          <cell r="FR27">
            <v>115.49205017089844</v>
          </cell>
          <cell r="FS27">
            <v>110.90924072265625</v>
          </cell>
          <cell r="FT27">
            <v>125.29998779296875</v>
          </cell>
          <cell r="FU27">
            <v>89.80157470703125</v>
          </cell>
          <cell r="FV27">
            <v>118.44630432128906</v>
          </cell>
          <cell r="FW27">
            <v>92.27435302734375</v>
          </cell>
          <cell r="FX27">
            <v>157.75914001464844</v>
          </cell>
          <cell r="FY27">
            <v>113.69999694824219</v>
          </cell>
          <cell r="FZ27">
            <v>116.47174072265625</v>
          </cell>
          <cell r="GA27">
            <v>112.44866943359375</v>
          </cell>
          <cell r="GB27">
            <v>8917.2578125</v>
          </cell>
          <cell r="GC27">
            <v>4866558.5</v>
          </cell>
          <cell r="GD27">
            <v>165.12255859375</v>
          </cell>
          <cell r="GE27">
            <v>109.44441223144531</v>
          </cell>
        </row>
        <row r="28">
          <cell r="B28">
            <v>0.76929998397827148</v>
          </cell>
          <cell r="C28">
            <v>99.085524684415503</v>
          </cell>
          <cell r="D28">
            <v>88.789998931248917</v>
          </cell>
          <cell r="F28">
            <v>3.6534065059414753</v>
          </cell>
          <cell r="G28">
            <v>103.26843088542678</v>
          </cell>
          <cell r="H28">
            <v>1.1587275115747901</v>
          </cell>
          <cell r="I28">
            <v>113.39012314007294</v>
          </cell>
          <cell r="K28">
            <v>0.76929999999999998</v>
          </cell>
          <cell r="L28">
            <v>88.660885837886099</v>
          </cell>
          <cell r="M28">
            <v>88.566446895212977</v>
          </cell>
          <cell r="O28">
            <v>7.1095205086734716E-3</v>
          </cell>
          <cell r="P28">
            <v>90.485136523699907</v>
          </cell>
          <cell r="Q28">
            <v>0.97115646919937326</v>
          </cell>
          <cell r="R28">
            <v>95.552935749240987</v>
          </cell>
          <cell r="T28">
            <v>307.72000000000003</v>
          </cell>
          <cell r="U28">
            <v>97.410059037358664</v>
          </cell>
          <cell r="V28">
            <v>0.9487316262756601</v>
          </cell>
          <cell r="W28">
            <v>94.984891621349561</v>
          </cell>
          <cell r="Y28">
            <v>3378.9095956113265</v>
          </cell>
          <cell r="Z28">
            <v>98.539984227054717</v>
          </cell>
          <cell r="AA28">
            <v>0.95071342808675641</v>
          </cell>
          <cell r="AB28">
            <v>95.047472429541031</v>
          </cell>
          <cell r="AD28">
            <v>1.0817726926008535</v>
          </cell>
          <cell r="AE28">
            <v>97.23834179091449</v>
          </cell>
          <cell r="AF28">
            <v>0.86926731654524747</v>
          </cell>
          <cell r="AG28">
            <v>86.751334988648139</v>
          </cell>
          <cell r="AK28">
            <v>98.027769848753181</v>
          </cell>
          <cell r="AL28">
            <v>98.166110123726639</v>
          </cell>
          <cell r="AN28">
            <v>89.555128805991217</v>
          </cell>
          <cell r="AO28">
            <v>89.846367128915929</v>
          </cell>
          <cell r="AP28">
            <v>88.79</v>
          </cell>
          <cell r="AQ28">
            <v>98.824251705803306</v>
          </cell>
          <cell r="AS28">
            <v>97.011923758467674</v>
          </cell>
          <cell r="AT28">
            <v>96.992986488932331</v>
          </cell>
          <cell r="AU28">
            <v>96.147781372070313</v>
          </cell>
          <cell r="CG28">
            <v>0.76929998397827148</v>
          </cell>
          <cell r="CH28">
            <v>2.4999999441206455E-3</v>
          </cell>
          <cell r="CI28">
            <v>1.6499999910593033E-2</v>
          </cell>
          <cell r="CJ28">
            <v>2.1056999685242772E-4</v>
          </cell>
          <cell r="CK28">
            <v>2.3855289327912033E-5</v>
          </cell>
          <cell r="CL28">
            <v>1</v>
          </cell>
          <cell r="CM28">
            <v>0.2007097601890564</v>
          </cell>
          <cell r="CN28">
            <v>5.9182941913604736E-4</v>
          </cell>
          <cell r="CO28">
            <v>2.2767699556425214E-4</v>
          </cell>
          <cell r="CP28">
            <v>0.71114754676818848</v>
          </cell>
          <cell r="CQ28">
            <v>0.25</v>
          </cell>
          <cell r="CR28">
            <v>3.159673884510994E-2</v>
          </cell>
          <cell r="CS28">
            <v>0.63385498523712158</v>
          </cell>
          <cell r="CT28">
            <v>1.6004199981689453</v>
          </cell>
          <cell r="CU28">
            <v>3.4485563635826111E-2</v>
          </cell>
          <cell r="CV28">
            <v>5.4568168707191944E-4</v>
          </cell>
          <cell r="CW28">
            <v>4.0905445075622993E-7</v>
          </cell>
          <cell r="CX28">
            <v>0.11865770816802979</v>
          </cell>
          <cell r="CY28">
            <v>0.17764550447463989</v>
          </cell>
          <cell r="DB28">
            <v>1</v>
          </cell>
          <cell r="DC28">
            <v>307.7200004693866</v>
          </cell>
          <cell r="DD28">
            <v>46.624241705866879</v>
          </cell>
          <cell r="DE28">
            <v>3.6534168945132981</v>
          </cell>
          <cell r="DF28">
            <v>32248.612599225413</v>
          </cell>
          <cell r="DG28">
            <v>0.76929998397827148</v>
          </cell>
          <cell r="DH28">
            <v>3.8328977288081938</v>
          </cell>
          <cell r="DI28">
            <v>1299.8677644333661</v>
          </cell>
          <cell r="DJ28">
            <v>3378.909591070958</v>
          </cell>
          <cell r="DK28">
            <v>1.0817726749875702</v>
          </cell>
          <cell r="DL28">
            <v>3.0771999359130859</v>
          </cell>
          <cell r="DM28">
            <v>24.347448885451417</v>
          </cell>
          <cell r="DN28">
            <v>1.2136845207433065</v>
          </cell>
          <cell r="DO28">
            <v>0.48068631038004672</v>
          </cell>
          <cell r="DP28">
            <v>22.307884890681233</v>
          </cell>
          <cell r="DQ28">
            <v>1409.7962277353824</v>
          </cell>
          <cell r="DR28">
            <v>1880678.6787334692</v>
          </cell>
          <cell r="DS28">
            <v>6.4833544811844401</v>
          </cell>
          <cell r="DT28">
            <v>4.3305344891972446</v>
          </cell>
          <cell r="DW28">
            <v>100</v>
          </cell>
          <cell r="DX28">
            <v>97.410059653481667</v>
          </cell>
          <cell r="DY28">
            <v>98.387470658572809</v>
          </cell>
          <cell r="DZ28">
            <v>103.26779830232456</v>
          </cell>
          <cell r="EA28">
            <v>90.48515460417282</v>
          </cell>
          <cell r="EB28">
            <v>99.085524684415503</v>
          </cell>
          <cell r="EC28">
            <v>98.923252719253043</v>
          </cell>
          <cell r="ED28">
            <v>102.80822392851093</v>
          </cell>
          <cell r="EE28">
            <v>98.539985868120652</v>
          </cell>
          <cell r="EF28">
            <v>97.238341358303558</v>
          </cell>
          <cell r="EG28">
            <v>99.085524684415503</v>
          </cell>
          <cell r="EH28">
            <v>96.661473529274815</v>
          </cell>
          <cell r="EI28">
            <v>97.352494027836016</v>
          </cell>
          <cell r="EJ28">
            <v>97.700237962384875</v>
          </cell>
          <cell r="EK28">
            <v>97.481123315309375</v>
          </cell>
          <cell r="EL28">
            <v>89.176796599965414</v>
          </cell>
          <cell r="EM28">
            <v>95.954073413897831</v>
          </cell>
          <cell r="EN28">
            <v>99.991846230718977</v>
          </cell>
          <cell r="EO28">
            <v>99.580254463334271</v>
          </cell>
          <cell r="ER28">
            <v>88.789998931248917</v>
          </cell>
          <cell r="ES28">
            <v>91.186729918252425</v>
          </cell>
          <cell r="ET28">
            <v>90.684891102174902</v>
          </cell>
          <cell r="EU28">
            <v>79.524512693679668</v>
          </cell>
          <cell r="EV28">
            <v>84.926475349762015</v>
          </cell>
          <cell r="EW28">
            <v>99.354695299019525</v>
          </cell>
          <cell r="EX28">
            <v>99.626697709349131</v>
          </cell>
          <cell r="EY28">
            <v>98.640827536260034</v>
          </cell>
          <cell r="EZ28">
            <v>92.046928969427782</v>
          </cell>
          <cell r="FA28">
            <v>99.542782670995805</v>
          </cell>
          <cell r="FB28">
            <v>93.566216214033929</v>
          </cell>
          <cell r="FC28">
            <v>95.873388481360138</v>
          </cell>
          <cell r="FD28">
            <v>99.92714222280776</v>
          </cell>
          <cell r="FE28">
            <v>98.954546319690479</v>
          </cell>
          <cell r="FF28">
            <v>99.568253456697647</v>
          </cell>
          <cell r="FG28">
            <v>93.518641784677868</v>
          </cell>
          <cell r="FH28">
            <v>95.354725128980917</v>
          </cell>
          <cell r="FI28">
            <v>97.092411641156204</v>
          </cell>
          <cell r="FJ28">
            <v>99.60797473348569</v>
          </cell>
          <cell r="FM28">
            <v>88.789993286132813</v>
          </cell>
          <cell r="FN28">
            <v>91.186721801757813</v>
          </cell>
          <cell r="FO28">
            <v>90.699996948242188</v>
          </cell>
          <cell r="FP28">
            <v>79.524505615234375</v>
          </cell>
          <cell r="FQ28">
            <v>1544.882080078125</v>
          </cell>
          <cell r="FR28">
            <v>115.87472534179688</v>
          </cell>
          <cell r="FS28">
            <v>111.20925903320313</v>
          </cell>
          <cell r="FT28">
            <v>126.39999389648438</v>
          </cell>
          <cell r="FU28">
            <v>92.046920776367188</v>
          </cell>
          <cell r="FV28">
            <v>118.44630432128906</v>
          </cell>
          <cell r="FW28">
            <v>93.566207885742188</v>
          </cell>
          <cell r="FX28">
            <v>157.38204956054688</v>
          </cell>
          <cell r="FY28">
            <v>114.29998779296875</v>
          </cell>
          <cell r="FZ28">
            <v>116.94746398925781</v>
          </cell>
          <cell r="GA28">
            <v>112.35482788085938</v>
          </cell>
          <cell r="GB28">
            <v>8998.16796875</v>
          </cell>
          <cell r="GC28">
            <v>4954643</v>
          </cell>
          <cell r="GD28">
            <v>166.21607971191406</v>
          </cell>
          <cell r="GE28">
            <v>109.78254699707031</v>
          </cell>
        </row>
        <row r="29">
          <cell r="B29">
            <v>0.76919996738433838</v>
          </cell>
          <cell r="C29">
            <v>99.072642587842765</v>
          </cell>
          <cell r="D29">
            <v>87.89999948501584</v>
          </cell>
          <cell r="F29">
            <v>3.8652295168463104</v>
          </cell>
          <cell r="G29">
            <v>109.25589215643362</v>
          </cell>
          <cell r="H29">
            <v>1.1185455518767309</v>
          </cell>
          <cell r="I29">
            <v>109.4580189027444</v>
          </cell>
          <cell r="K29">
            <v>0.76919999999999999</v>
          </cell>
          <cell r="L29">
            <v>87.501535416305913</v>
          </cell>
          <cell r="M29">
            <v>87.408331379273164</v>
          </cell>
          <cell r="O29">
            <v>7.1742266959441215E-3</v>
          </cell>
          <cell r="P29">
            <v>91.308672820130866</v>
          </cell>
          <cell r="Q29">
            <v>0.93034067347398164</v>
          </cell>
          <cell r="R29">
            <v>91.537033852693128</v>
          </cell>
          <cell r="T29">
            <v>320.5</v>
          </cell>
          <cell r="U29">
            <v>101.45562173883224</v>
          </cell>
          <cell r="V29">
            <v>0.91337903063839054</v>
          </cell>
          <cell r="W29">
            <v>91.445468699061777</v>
          </cell>
          <cell r="Y29">
            <v>3381.425896130615</v>
          </cell>
          <cell r="Z29">
            <v>98.613367727401481</v>
          </cell>
          <cell r="AA29">
            <v>0.89194302900260503</v>
          </cell>
          <cell r="AB29">
            <v>89.171908120046226</v>
          </cell>
          <cell r="AD29">
            <v>1.0618429950002271</v>
          </cell>
          <cell r="AE29">
            <v>95.446901906792419</v>
          </cell>
          <cell r="AF29">
            <v>0.84236671795059048</v>
          </cell>
          <cell r="AG29">
            <v>84.066703005295793</v>
          </cell>
          <cell r="AK29">
            <v>99.574763178682844</v>
          </cell>
          <cell r="AL29">
            <v>99.715286625659246</v>
          </cell>
          <cell r="AN29">
            <v>93.337133776548853</v>
          </cell>
          <cell r="AO29">
            <v>93.640671392653118</v>
          </cell>
          <cell r="AP29">
            <v>87.9</v>
          </cell>
          <cell r="AQ29">
            <v>93.869467927476308</v>
          </cell>
          <cell r="AS29">
            <v>93.602208997864267</v>
          </cell>
          <cell r="AT29">
            <v>93.583937323700695</v>
          </cell>
          <cell r="AU29">
            <v>93.262260437011719</v>
          </cell>
          <cell r="CG29">
            <v>0.76919996738433838</v>
          </cell>
          <cell r="CH29">
            <v>2.3999998811632395E-3</v>
          </cell>
          <cell r="CI29">
            <v>1.6099996864795685E-2</v>
          </cell>
          <cell r="CJ29">
            <v>1.9899998733308166E-4</v>
          </cell>
          <cell r="CK29">
            <v>2.3637068807147443E-5</v>
          </cell>
          <cell r="CL29">
            <v>1</v>
          </cell>
          <cell r="CM29">
            <v>0.20636904239654541</v>
          </cell>
          <cell r="CN29">
            <v>5.8372318744659424E-4</v>
          </cell>
          <cell r="CO29">
            <v>2.2747799812350422E-4</v>
          </cell>
          <cell r="CP29">
            <v>0.72440087795257568</v>
          </cell>
          <cell r="CQ29">
            <v>0.25</v>
          </cell>
          <cell r="CR29">
            <v>3.18327397108078E-2</v>
          </cell>
          <cell r="CS29">
            <v>0.64669597148895264</v>
          </cell>
          <cell r="CT29">
            <v>1.6085090637207031</v>
          </cell>
          <cell r="CU29">
            <v>3.5273279994726181E-2</v>
          </cell>
          <cell r="CV29">
            <v>5.3620734252035618E-4</v>
          </cell>
          <cell r="CW29">
            <v>4.0047268612397602E-7</v>
          </cell>
          <cell r="CX29">
            <v>0.11872959136962891</v>
          </cell>
          <cell r="CY29">
            <v>0.18427890539169312</v>
          </cell>
          <cell r="DB29">
            <v>1</v>
          </cell>
          <cell r="DC29">
            <v>320.50000227980019</v>
          </cell>
          <cell r="DD29">
            <v>47.77640479336204</v>
          </cell>
          <cell r="DE29">
            <v>3.8653267153071167</v>
          </cell>
          <cell r="DF29">
            <v>32542.104677198618</v>
          </cell>
          <cell r="DG29">
            <v>0.76919996738433838</v>
          </cell>
          <cell r="DH29">
            <v>3.727303080208578</v>
          </cell>
          <cell r="DI29">
            <v>1317.747836520052</v>
          </cell>
          <cell r="DJ29">
            <v>3381.4257806450278</v>
          </cell>
          <cell r="DK29">
            <v>1.0618429529770608</v>
          </cell>
          <cell r="DL29">
            <v>3.0767998695373535</v>
          </cell>
          <cell r="DM29">
            <v>24.163800363158213</v>
          </cell>
          <cell r="DN29">
            <v>1.1894305845346966</v>
          </cell>
          <cell r="DO29">
            <v>0.47820679704786545</v>
          </cell>
          <cell r="DP29">
            <v>21.80687385747353</v>
          </cell>
          <cell r="DQ29">
            <v>1434.5196463905882</v>
          </cell>
          <cell r="DR29">
            <v>1920730.1622218848</v>
          </cell>
          <cell r="DS29">
            <v>6.4785868334176726</v>
          </cell>
          <cell r="DT29">
            <v>4.1741075341714735</v>
          </cell>
          <cell r="DW29">
            <v>100</v>
          </cell>
          <cell r="DX29">
            <v>101.45562294746664</v>
          </cell>
          <cell r="DY29">
            <v>100.81878981395882</v>
          </cell>
          <cell r="DZ29">
            <v>109.25765964688735</v>
          </cell>
          <cell r="EA29">
            <v>91.308652854486496</v>
          </cell>
          <cell r="EB29">
            <v>99.072642587842765</v>
          </cell>
          <cell r="EC29">
            <v>96.197960564779478</v>
          </cell>
          <cell r="ED29">
            <v>104.22238197230796</v>
          </cell>
          <cell r="EE29">
            <v>98.613366134264979</v>
          </cell>
          <cell r="EF29">
            <v>95.446899258828935</v>
          </cell>
          <cell r="EG29">
            <v>99.072642587842765</v>
          </cell>
          <cell r="EH29">
            <v>95.932373044872833</v>
          </cell>
          <cell r="EI29">
            <v>95.407028678690637</v>
          </cell>
          <cell r="EJ29">
            <v>97.196273032754391</v>
          </cell>
          <cell r="EK29">
            <v>95.291802429452886</v>
          </cell>
          <cell r="EL29">
            <v>90.74067883577807</v>
          </cell>
          <cell r="EM29">
            <v>97.997539440519162</v>
          </cell>
          <cell r="EN29">
            <v>99.918315483054272</v>
          </cell>
          <cell r="EO29">
            <v>95.983230579735462</v>
          </cell>
          <cell r="ER29">
            <v>87.89999948501584</v>
          </cell>
          <cell r="ES29">
            <v>97.660988917375207</v>
          </cell>
          <cell r="ET29">
            <v>93.58440201229908</v>
          </cell>
          <cell r="EU29">
            <v>86.284111073669138</v>
          </cell>
          <cell r="EV29">
            <v>89.872107069883953</v>
          </cell>
          <cell r="EW29">
            <v>99.682813228887014</v>
          </cell>
          <cell r="EX29">
            <v>99.71628807197412</v>
          </cell>
          <cell r="EY29">
            <v>99.031020702001172</v>
          </cell>
          <cell r="EZ29">
            <v>97.200814315868371</v>
          </cell>
          <cell r="FA29">
            <v>99.804049716141066</v>
          </cell>
          <cell r="FB29">
            <v>94.876137595277953</v>
          </cell>
          <cell r="FC29">
            <v>99.14581396136775</v>
          </cell>
          <cell r="FD29">
            <v>100.10200355607851</v>
          </cell>
          <cell r="FE29">
            <v>99.960867372520084</v>
          </cell>
          <cell r="FF29">
            <v>99.726261042120996</v>
          </cell>
          <cell r="FG29">
            <v>95.014798122791291</v>
          </cell>
          <cell r="FH29">
            <v>97.547868622225167</v>
          </cell>
          <cell r="FI29">
            <v>97.588215787376981</v>
          </cell>
          <cell r="FJ29">
            <v>99.914771397547298</v>
          </cell>
          <cell r="FM29">
            <v>87.899993896484375</v>
          </cell>
          <cell r="FN29">
            <v>97.660980224609375</v>
          </cell>
          <cell r="FO29">
            <v>93.599990844726563</v>
          </cell>
          <cell r="FP29">
            <v>86.284103393554688</v>
          </cell>
          <cell r="FQ29">
            <v>1634.84716796875</v>
          </cell>
          <cell r="FR29">
            <v>116.25740051269531</v>
          </cell>
          <cell r="FS29">
            <v>111.30926513671875</v>
          </cell>
          <cell r="FT29">
            <v>126.89999389648438</v>
          </cell>
          <cell r="FU29">
            <v>97.2008056640625</v>
          </cell>
          <cell r="FV29">
            <v>118.75718688964844</v>
          </cell>
          <cell r="FW29">
            <v>94.876129150390625</v>
          </cell>
          <cell r="FX29">
            <v>162.75393676757813</v>
          </cell>
          <cell r="FY29">
            <v>114.5</v>
          </cell>
          <cell r="FZ29">
            <v>118.13676452636719</v>
          </cell>
          <cell r="GA29">
            <v>112.53312683105469</v>
          </cell>
          <cell r="GB29">
            <v>9142.125</v>
          </cell>
          <cell r="GC29">
            <v>5068599</v>
          </cell>
          <cell r="GD29">
            <v>167.06486511230469</v>
          </cell>
          <cell r="GE29">
            <v>110.12068176269531</v>
          </cell>
        </row>
        <row r="30">
          <cell r="B30">
            <v>0.76919996738433838</v>
          </cell>
          <cell r="C30">
            <v>99.072642587842765</v>
          </cell>
          <cell r="D30">
            <v>92.37999549738538</v>
          </cell>
          <cell r="F30">
            <v>3.8918282232427956</v>
          </cell>
          <cell r="G30">
            <v>110.00774023812946</v>
          </cell>
          <cell r="H30">
            <v>1.0969824837327378</v>
          </cell>
          <cell r="I30">
            <v>107.34791197277067</v>
          </cell>
          <cell r="K30">
            <v>0.76919999999999999</v>
          </cell>
          <cell r="L30">
            <v>91.685493801906603</v>
          </cell>
          <cell r="M30">
            <v>91.587833136650588</v>
          </cell>
          <cell r="O30">
            <v>7.2839712918765292E-3</v>
          </cell>
          <cell r="P30">
            <v>92.705427317648301</v>
          </cell>
          <cell r="Q30">
            <v>0.95530787974594056</v>
          </cell>
          <cell r="R30">
            <v>93.993579149363313</v>
          </cell>
          <cell r="T30">
            <v>320.5</v>
          </cell>
          <cell r="U30">
            <v>101.45562173883224</v>
          </cell>
          <cell r="V30">
            <v>0.8904742372595037</v>
          </cell>
          <cell r="W30">
            <v>89.152291939219225</v>
          </cell>
          <cell r="Y30">
            <v>3398.4271450030928</v>
          </cell>
          <cell r="Z30">
            <v>99.10917939336322</v>
          </cell>
          <cell r="AA30">
            <v>0.90500998332761229</v>
          </cell>
          <cell r="AB30">
            <v>90.47827546929426</v>
          </cell>
          <cell r="AD30">
            <v>1.0822119652827191</v>
          </cell>
          <cell r="AE30">
            <v>97.277827116686552</v>
          </cell>
          <cell r="AF30">
            <v>0.90224780371698554</v>
          </cell>
          <cell r="AG30">
            <v>90.042729058420861</v>
          </cell>
          <cell r="AK30">
            <v>100.28904187946304</v>
          </cell>
          <cell r="AL30">
            <v>100.4305733419439</v>
          </cell>
          <cell r="AN30">
            <v>96.858708917774138</v>
          </cell>
          <cell r="AO30">
            <v>97.173698894584675</v>
          </cell>
          <cell r="AP30">
            <v>92.38</v>
          </cell>
          <cell r="AQ30">
            <v>95.066876172136929</v>
          </cell>
          <cell r="AS30">
            <v>95.476208797952964</v>
          </cell>
          <cell r="AT30">
            <v>95.457571308558144</v>
          </cell>
          <cell r="AU30">
            <v>95.790878295898438</v>
          </cell>
          <cell r="CG30">
            <v>0.76919996738433838</v>
          </cell>
          <cell r="CH30">
            <v>2.3999998811632395E-3</v>
          </cell>
          <cell r="CI30">
            <v>1.5799999237060547E-2</v>
          </cell>
          <cell r="CJ30">
            <v>1.9763999443966895E-4</v>
          </cell>
          <cell r="CK30">
            <v>2.3280939785763621E-5</v>
          </cell>
          <cell r="CL30">
            <v>1</v>
          </cell>
          <cell r="CM30">
            <v>0.20045566558837891</v>
          </cell>
          <cell r="CN30">
            <v>6.0533126816153526E-4</v>
          </cell>
          <cell r="CO30">
            <v>2.2633999469690025E-4</v>
          </cell>
          <cell r="CP30">
            <v>0.71076643466949463</v>
          </cell>
          <cell r="CQ30">
            <v>0.25</v>
          </cell>
          <cell r="CR30">
            <v>3.1830832362174988E-2</v>
          </cell>
          <cell r="CS30">
            <v>0.63387799263000488</v>
          </cell>
          <cell r="CT30">
            <v>1.5879192352294922</v>
          </cell>
          <cell r="CU30">
            <v>3.4517306834459305E-2</v>
          </cell>
          <cell r="CV30">
            <v>5.2323681302368641E-4</v>
          </cell>
          <cell r="CW30">
            <v>4.0538179746363312E-7</v>
          </cell>
          <cell r="CX30">
            <v>0.12022119760513306</v>
          </cell>
          <cell r="CY30">
            <v>0.18187469244003296</v>
          </cell>
          <cell r="DB30">
            <v>1</v>
          </cell>
          <cell r="DC30">
            <v>320.50000227980019</v>
          </cell>
          <cell r="DD30">
            <v>48.683544590312358</v>
          </cell>
          <cell r="DE30">
            <v>3.8919246560652088</v>
          </cell>
          <cell r="DF30">
            <v>33039.901931051209</v>
          </cell>
          <cell r="DG30">
            <v>0.76919996738433838</v>
          </cell>
          <cell r="DH30">
            <v>3.8372573063803266</v>
          </cell>
          <cell r="DI30">
            <v>1270.7091271205802</v>
          </cell>
          <cell r="DJ30">
            <v>3398.4270805272431</v>
          </cell>
          <cell r="DK30">
            <v>1.0822120036408518</v>
          </cell>
          <cell r="DL30">
            <v>3.0767998695373535</v>
          </cell>
          <cell r="DM30">
            <v>24.165248292356601</v>
          </cell>
          <cell r="DN30">
            <v>1.2134826833045158</v>
          </cell>
          <cell r="DO30">
            <v>0.48440748768508407</v>
          </cell>
          <cell r="DP30">
            <v>22.284472281494192</v>
          </cell>
          <cell r="DQ30">
            <v>1470.0799871845361</v>
          </cell>
          <cell r="DR30">
            <v>1897470.4147966669</v>
          </cell>
          <cell r="DS30">
            <v>6.3982058298136266</v>
          </cell>
          <cell r="DT30">
            <v>4.2292853231240848</v>
          </cell>
          <cell r="DW30">
            <v>100</v>
          </cell>
          <cell r="DX30">
            <v>101.45562294746664</v>
          </cell>
          <cell r="DY30">
            <v>102.73305558837552</v>
          </cell>
          <cell r="DZ30">
            <v>110.00947934356331</v>
          </cell>
          <cell r="EA30">
            <v>92.705403221274864</v>
          </cell>
          <cell r="EB30">
            <v>99.072642587842765</v>
          </cell>
          <cell r="EC30">
            <v>99.035769051394084</v>
          </cell>
          <cell r="ED30">
            <v>100.50202956295567</v>
          </cell>
          <cell r="EE30">
            <v>99.109179296759848</v>
          </cell>
          <cell r="EF30">
            <v>97.277831715699378</v>
          </cell>
          <cell r="EG30">
            <v>99.072642587842765</v>
          </cell>
          <cell r="EH30">
            <v>95.938121448762743</v>
          </cell>
          <cell r="EI30">
            <v>97.336304171478261</v>
          </cell>
          <cell r="EJ30">
            <v>98.456573019888239</v>
          </cell>
          <cell r="EK30">
            <v>97.378814761428998</v>
          </cell>
          <cell r="EL30">
            <v>92.990051628540698</v>
          </cell>
          <cell r="EM30">
            <v>96.810804280884611</v>
          </cell>
          <cell r="EN30">
            <v>98.678610793827062</v>
          </cell>
          <cell r="EO30">
            <v>97.252038916981547</v>
          </cell>
          <cell r="ER30">
            <v>92.37999549738538</v>
          </cell>
          <cell r="ES30">
            <v>105.2785433063482</v>
          </cell>
          <cell r="ET30">
            <v>96.083985643870861</v>
          </cell>
          <cell r="EU30">
            <v>93.100548447975655</v>
          </cell>
          <cell r="EV30">
            <v>92.850112921703257</v>
          </cell>
          <cell r="EW30">
            <v>99.879691836831753</v>
          </cell>
          <cell r="EX30">
            <v>99.895468797224098</v>
          </cell>
          <cell r="EY30">
            <v>99.655332148737088</v>
          </cell>
          <cell r="EZ30">
            <v>101.18608993915086</v>
          </cell>
          <cell r="FA30">
            <v>99.804049716141066</v>
          </cell>
          <cell r="FB30">
            <v>96.963448572084289</v>
          </cell>
          <cell r="FC30">
            <v>100.24591154797116</v>
          </cell>
          <cell r="FD30">
            <v>99.92714222280776</v>
          </cell>
          <cell r="FE30">
            <v>100.36338546472989</v>
          </cell>
          <cell r="FF30">
            <v>99.692996287295031</v>
          </cell>
          <cell r="FG30">
            <v>96.060033004105378</v>
          </cell>
          <cell r="FH30">
            <v>97.938071721013529</v>
          </cell>
          <cell r="FI30">
            <v>97.640233063423153</v>
          </cell>
          <cell r="FJ30">
            <v>100.32385207578251</v>
          </cell>
          <cell r="FM30">
            <v>92.379989624023438</v>
          </cell>
          <cell r="FN30">
            <v>105.27853393554688</v>
          </cell>
          <cell r="FO30">
            <v>96.099990844726563</v>
          </cell>
          <cell r="FP30">
            <v>93.100540161132813</v>
          </cell>
          <cell r="FQ30">
            <v>1689.01953125</v>
          </cell>
          <cell r="FR30">
            <v>116.48701477050781</v>
          </cell>
          <cell r="FS30">
            <v>111.50927734375</v>
          </cell>
          <cell r="FT30">
            <v>127.69999694824219</v>
          </cell>
          <cell r="FU30">
            <v>101.18608093261719</v>
          </cell>
          <cell r="FV30">
            <v>118.75718688964844</v>
          </cell>
          <cell r="FW30">
            <v>96.96343994140625</v>
          </cell>
          <cell r="FX30">
            <v>164.559814453125</v>
          </cell>
          <cell r="FY30">
            <v>114.29998779296875</v>
          </cell>
          <cell r="FZ30">
            <v>118.61247253417969</v>
          </cell>
          <cell r="GA30">
            <v>112.49559020996094</v>
          </cell>
          <cell r="GB30">
            <v>9242.6953125</v>
          </cell>
          <cell r="GC30">
            <v>5088874</v>
          </cell>
          <cell r="GD30">
            <v>167.15391540527344</v>
          </cell>
          <cell r="GE30">
            <v>110.57154846191406</v>
          </cell>
        </row>
        <row r="31">
          <cell r="B31">
            <v>0.76919996738433838</v>
          </cell>
          <cell r="C31">
            <v>99.072642587842765</v>
          </cell>
          <cell r="D31">
            <v>91.280004582723279</v>
          </cell>
          <cell r="F31">
            <v>3.6221630039277772</v>
          </cell>
          <cell r="G31">
            <v>102.38529143103727</v>
          </cell>
          <cell r="H31">
            <v>0.94546897156692411</v>
          </cell>
          <cell r="I31">
            <v>92.521185559312556</v>
          </cell>
          <cell r="K31">
            <v>0.76919999999999999</v>
          </cell>
          <cell r="L31">
            <v>90.382224364838279</v>
          </cell>
          <cell r="M31">
            <v>90.285951903484047</v>
          </cell>
          <cell r="O31">
            <v>7.326449134445058E-3</v>
          </cell>
          <cell r="P31">
            <v>93.246056376859315</v>
          </cell>
          <cell r="Q31">
            <v>0.90492962602069438</v>
          </cell>
          <cell r="R31">
            <v>89.036818633381856</v>
          </cell>
          <cell r="T31">
            <v>320.5</v>
          </cell>
          <cell r="U31">
            <v>101.45562173883224</v>
          </cell>
          <cell r="V31">
            <v>0.87462331700430718</v>
          </cell>
          <cell r="W31">
            <v>87.565333203112928</v>
          </cell>
          <cell r="Y31">
            <v>3417.9375066652447</v>
          </cell>
          <cell r="Z31">
            <v>99.678164942118258</v>
          </cell>
          <cell r="AA31">
            <v>0.90478878214559844</v>
          </cell>
          <cell r="AB31">
            <v>90.456160904981061</v>
          </cell>
          <cell r="AD31">
            <v>1.077041302013555</v>
          </cell>
          <cell r="AE31">
            <v>96.813046737507364</v>
          </cell>
          <cell r="AF31">
            <v>0.88451709904029596</v>
          </cell>
          <cell r="AG31">
            <v>88.273236208850193</v>
          </cell>
          <cell r="AK31">
            <v>98.669922153613584</v>
          </cell>
          <cell r="AL31">
            <v>98.80916865675654</v>
          </cell>
          <cell r="AN31">
            <v>99.298577974763091</v>
          </cell>
          <cell r="AO31">
            <v>99.621502543168631</v>
          </cell>
          <cell r="AP31">
            <v>91.28</v>
          </cell>
          <cell r="AQ31">
            <v>91.626805127182223</v>
          </cell>
          <cell r="AS31">
            <v>90.535684412915131</v>
          </cell>
          <cell r="AT31">
            <v>90.518011341483586</v>
          </cell>
          <cell r="AU31">
            <v>90.561721801757813</v>
          </cell>
          <cell r="CG31">
            <v>0.76919996738433838</v>
          </cell>
          <cell r="CH31">
            <v>2.3999998811632395E-3</v>
          </cell>
          <cell r="CI31">
            <v>1.5699997544288635E-2</v>
          </cell>
          <cell r="CJ31">
            <v>2.1235999884083867E-4</v>
          </cell>
          <cell r="CK31">
            <v>2.314595622010529E-5</v>
          </cell>
          <cell r="CL31">
            <v>1</v>
          </cell>
          <cell r="CM31">
            <v>0.20341920852661133</v>
          </cell>
          <cell r="CN31">
            <v>6.1016995459794998E-4</v>
          </cell>
          <cell r="CO31">
            <v>2.2504798835143447E-4</v>
          </cell>
          <cell r="CP31">
            <v>0.71417868137359619</v>
          </cell>
          <cell r="CQ31">
            <v>0.25</v>
          </cell>
          <cell r="CR31">
            <v>3.1845297664403915E-2</v>
          </cell>
          <cell r="CS31">
            <v>0.63800495862960815</v>
          </cell>
          <cell r="CT31">
            <v>1.5948095321655273</v>
          </cell>
          <cell r="CU31">
            <v>3.4750763326883316E-2</v>
          </cell>
          <cell r="CV31">
            <v>5.1129446364939213E-4</v>
          </cell>
          <cell r="CW31">
            <v>3.9785089711585897E-7</v>
          </cell>
          <cell r="CX31">
            <v>0.1204688549041748</v>
          </cell>
          <cell r="CY31">
            <v>0.18286216259002686</v>
          </cell>
          <cell r="DB31">
            <v>1</v>
          </cell>
          <cell r="DC31">
            <v>320.50000227980019</v>
          </cell>
          <cell r="DD31">
            <v>48.99363615914443</v>
          </cell>
          <cell r="DE31">
            <v>3.6221509304153119</v>
          </cell>
          <cell r="DF31">
            <v>33232.585427435813</v>
          </cell>
          <cell r="DG31">
            <v>0.76919996738433838</v>
          </cell>
          <cell r="DH31">
            <v>3.7813536536482566</v>
          </cell>
          <cell r="DI31">
            <v>1260.6323231552358</v>
          </cell>
          <cell r="DJ31">
            <v>3417.9375386513443</v>
          </cell>
          <cell r="DK31">
            <v>1.0770413447583151</v>
          </cell>
          <cell r="DL31">
            <v>3.0767998695373535</v>
          </cell>
          <cell r="DM31">
            <v>24.154271550243219</v>
          </cell>
          <cell r="DN31">
            <v>1.2056332117488997</v>
          </cell>
          <cell r="DO31">
            <v>0.48231462871925079</v>
          </cell>
          <cell r="DP31">
            <v>22.134764642400892</v>
          </cell>
          <cell r="DQ31">
            <v>1504.4167736418103</v>
          </cell>
          <cell r="DR31">
            <v>1933387.5403084441</v>
          </cell>
          <cell r="DS31">
            <v>6.3850525349160767</v>
          </cell>
          <cell r="DT31">
            <v>4.2064468476667241</v>
          </cell>
          <cell r="DW31">
            <v>100</v>
          </cell>
          <cell r="DX31">
            <v>101.45562294746664</v>
          </cell>
          <cell r="DY31">
            <v>103.38741743992917</v>
          </cell>
          <cell r="DZ31">
            <v>102.38403185370287</v>
          </cell>
          <cell r="EA31">
            <v>93.246046509614416</v>
          </cell>
          <cell r="EB31">
            <v>99.072642587842765</v>
          </cell>
          <cell r="EC31">
            <v>97.59295174750963</v>
          </cell>
          <cell r="ED31">
            <v>99.705042094769297</v>
          </cell>
          <cell r="EE31">
            <v>99.678167668899206</v>
          </cell>
          <cell r="EF31">
            <v>96.813051725325494</v>
          </cell>
          <cell r="EG31">
            <v>99.072642587842765</v>
          </cell>
          <cell r="EH31">
            <v>95.894542835158418</v>
          </cell>
          <cell r="EI31">
            <v>96.706679569961722</v>
          </cell>
          <cell r="EJ31">
            <v>98.031196189784723</v>
          </cell>
          <cell r="EK31">
            <v>96.724621461651225</v>
          </cell>
          <cell r="EL31">
            <v>95.16202837351716</v>
          </cell>
          <cell r="EM31">
            <v>98.643331302722387</v>
          </cell>
          <cell r="EN31">
            <v>98.475749413250057</v>
          </cell>
          <cell r="EO31">
            <v>96.726870210145975</v>
          </cell>
          <cell r="ER31">
            <v>91.280004582723279</v>
          </cell>
          <cell r="ES31">
            <v>105.91021145339305</v>
          </cell>
          <cell r="ET31">
            <v>98.28361618840448</v>
          </cell>
          <cell r="EU31">
            <v>99.338280936787498</v>
          </cell>
          <cell r="EV31">
            <v>95.243160528213863</v>
          </cell>
          <cell r="EW31">
            <v>100.07655736140275</v>
          </cell>
          <cell r="EX31">
            <v>99.895468797224098</v>
          </cell>
          <cell r="EY31">
            <v>100.27964359547299</v>
          </cell>
          <cell r="EZ31">
            <v>100.57981241936604</v>
          </cell>
          <cell r="FA31">
            <v>100.15240150181745</v>
          </cell>
          <cell r="FB31">
            <v>97.933053150575915</v>
          </cell>
          <cell r="FC31">
            <v>100.58968855805092</v>
          </cell>
          <cell r="FD31">
            <v>99.752294229583782</v>
          </cell>
          <cell r="FE31">
            <v>100.49757107328571</v>
          </cell>
          <cell r="FF31">
            <v>99.801106740479412</v>
          </cell>
          <cell r="FG31">
            <v>97.308826018523973</v>
          </cell>
          <cell r="FH31">
            <v>100.50406846872764</v>
          </cell>
          <cell r="FI31">
            <v>99.049780025125344</v>
          </cell>
          <cell r="FJ31">
            <v>100.17043989913691</v>
          </cell>
          <cell r="FM31">
            <v>91.279998779296875</v>
          </cell>
          <cell r="FN31">
            <v>105.91020202636719</v>
          </cell>
          <cell r="FO31">
            <v>98.29998779296875</v>
          </cell>
          <cell r="FP31">
            <v>99.338272094726563</v>
          </cell>
          <cell r="FQ31">
            <v>1732.551025390625</v>
          </cell>
          <cell r="FR31">
            <v>116.71661376953125</v>
          </cell>
          <cell r="FS31">
            <v>111.50927734375</v>
          </cell>
          <cell r="FT31">
            <v>128.5</v>
          </cell>
          <cell r="FU31">
            <v>100.57980346679688</v>
          </cell>
          <cell r="FV31">
            <v>119.17169189453125</v>
          </cell>
          <cell r="FW31">
            <v>97.93304443359375</v>
          </cell>
          <cell r="FX31">
            <v>165.1241455078125</v>
          </cell>
          <cell r="FY31">
            <v>114.09999084472656</v>
          </cell>
          <cell r="FZ31">
            <v>118.77105712890625</v>
          </cell>
          <cell r="GA31">
            <v>112.61758422851563</v>
          </cell>
          <cell r="GB31">
            <v>9362.8515625</v>
          </cell>
          <cell r="GC31">
            <v>5222203.5</v>
          </cell>
          <cell r="GD31">
            <v>169.56697082519531</v>
          </cell>
          <cell r="GE31">
            <v>110.4024658203125</v>
          </cell>
        </row>
        <row r="32">
          <cell r="B32">
            <v>0.76919996738433838</v>
          </cell>
          <cell r="C32">
            <v>99.072642587842765</v>
          </cell>
          <cell r="D32">
            <v>92.099996700286667</v>
          </cell>
          <cell r="F32">
            <v>3.4760147301321043</v>
          </cell>
          <cell r="G32">
            <v>98.254214616303344</v>
          </cell>
          <cell r="H32">
            <v>0.86856889665003234</v>
          </cell>
          <cell r="I32">
            <v>84.995940083388277</v>
          </cell>
          <cell r="K32">
            <v>0.76919999999999999</v>
          </cell>
          <cell r="L32">
            <v>91.134711813671828</v>
          </cell>
          <cell r="M32">
            <v>91.037637825033372</v>
          </cell>
          <cell r="O32">
            <v>7.5419855468325039E-3</v>
          </cell>
          <cell r="P32">
            <v>95.98925708595263</v>
          </cell>
          <cell r="Q32">
            <v>0.89136256473011255</v>
          </cell>
          <cell r="R32">
            <v>87.701943588093101</v>
          </cell>
          <cell r="T32">
            <v>307.68</v>
          </cell>
          <cell r="U32">
            <v>97.39739686927895</v>
          </cell>
          <cell r="V32">
            <v>0.88827851566264215</v>
          </cell>
          <cell r="W32">
            <v>88.93246119664424</v>
          </cell>
          <cell r="Y32">
            <v>3442.8430758213231</v>
          </cell>
          <cell r="Z32">
            <v>100.40449227416448</v>
          </cell>
          <cell r="AA32">
            <v>0.92234429178774135</v>
          </cell>
          <cell r="AB32">
            <v>92.21127108792659</v>
          </cell>
          <cell r="AD32">
            <v>1.0686555775172706</v>
          </cell>
          <cell r="AE32">
            <v>96.059271059574797</v>
          </cell>
          <cell r="AF32">
            <v>0.88524883300690704</v>
          </cell>
          <cell r="AG32">
            <v>88.34626195967715</v>
          </cell>
          <cell r="AK32">
            <v>97.932169362864627</v>
          </cell>
          <cell r="AL32">
            <v>98.070374723032558</v>
          </cell>
          <cell r="AN32">
            <v>101.32454301972676</v>
          </cell>
          <cell r="AO32">
            <v>101.65405614056772</v>
          </cell>
          <cell r="AP32">
            <v>92.1</v>
          </cell>
          <cell r="AQ32">
            <v>90.601401947644547</v>
          </cell>
          <cell r="AS32">
            <v>88.853134394375914</v>
          </cell>
          <cell r="AT32">
            <v>88.835789766108618</v>
          </cell>
          <cell r="AU32">
            <v>88.512863159179688</v>
          </cell>
          <cell r="CG32">
            <v>0.76919996738433838</v>
          </cell>
          <cell r="CH32">
            <v>2.4999999441206455E-3</v>
          </cell>
          <cell r="CI32">
            <v>1.6099996864795685E-2</v>
          </cell>
          <cell r="CJ32">
            <v>2.2128999989945441E-4</v>
          </cell>
          <cell r="CK32">
            <v>2.2484484361484647E-5</v>
          </cell>
          <cell r="CL32">
            <v>1</v>
          </cell>
          <cell r="CM32">
            <v>0.20694279670715332</v>
          </cell>
          <cell r="CN32">
            <v>6.2126806005835533E-4</v>
          </cell>
          <cell r="CO32">
            <v>2.2341999283526093E-4</v>
          </cell>
          <cell r="CP32">
            <v>0.71978288888931274</v>
          </cell>
          <cell r="CQ32">
            <v>0.25</v>
          </cell>
          <cell r="CR32">
            <v>3.1868878751993179E-2</v>
          </cell>
          <cell r="CS32">
            <v>0.64267498254776001</v>
          </cell>
          <cell r="CT32">
            <v>1.5946798324584961</v>
          </cell>
          <cell r="CU32">
            <v>3.5008799284696579E-2</v>
          </cell>
          <cell r="CV32">
            <v>5.0143152475357056E-4</v>
          </cell>
          <cell r="CW32">
            <v>3.9142895502664032E-7</v>
          </cell>
          <cell r="CX32">
            <v>0.12047171592712402</v>
          </cell>
          <cell r="CY32">
            <v>0.18479782342910767</v>
          </cell>
          <cell r="DB32">
            <v>1</v>
          </cell>
          <cell r="DC32">
            <v>307.6799938309191</v>
          </cell>
          <cell r="DD32">
            <v>47.77640479336204</v>
          </cell>
          <cell r="DE32">
            <v>3.4759815976041981</v>
          </cell>
          <cell r="DF32">
            <v>34210.256060039275</v>
          </cell>
          <cell r="DG32">
            <v>0.76919996738433838</v>
          </cell>
          <cell r="DH32">
            <v>3.716969035036481</v>
          </cell>
          <cell r="DI32">
            <v>1238.1128482801578</v>
          </cell>
          <cell r="DJ32">
            <v>3442.8430402444296</v>
          </cell>
          <cell r="DK32">
            <v>1.0686555338531045</v>
          </cell>
          <cell r="DL32">
            <v>3.0767998695373535</v>
          </cell>
          <cell r="DM32">
            <v>24.136398816234795</v>
          </cell>
          <cell r="DN32">
            <v>1.1968724289453352</v>
          </cell>
          <cell r="DO32">
            <v>0.48235385669766284</v>
          </cell>
          <cell r="DP32">
            <v>21.971618081759786</v>
          </cell>
          <cell r="DQ32">
            <v>1534.0079939376828</v>
          </cell>
          <cell r="DR32">
            <v>1965107.4799307764</v>
          </cell>
          <cell r="DS32">
            <v>6.3849008994745642</v>
          </cell>
          <cell r="DT32">
            <v>4.1623865103552999</v>
          </cell>
          <cell r="DW32">
            <v>100</v>
          </cell>
          <cell r="DX32">
            <v>97.397395383906371</v>
          </cell>
          <cell r="DY32">
            <v>100.81878981395882</v>
          </cell>
          <cell r="DZ32">
            <v>98.252396835155565</v>
          </cell>
          <cell r="EA32">
            <v>95.989255324284741</v>
          </cell>
          <cell r="EB32">
            <v>99.072642587842765</v>
          </cell>
          <cell r="EC32">
            <v>95.931249205776069</v>
          </cell>
          <cell r="ED32">
            <v>97.923947679585666</v>
          </cell>
          <cell r="EE32">
            <v>100.40449304366108</v>
          </cell>
          <cell r="EF32">
            <v>96.059268271351286</v>
          </cell>
          <cell r="EG32">
            <v>99.072642587842765</v>
          </cell>
          <cell r="EH32">
            <v>95.823586538530421</v>
          </cell>
          <cell r="EI32">
            <v>96.003956546814948</v>
          </cell>
          <cell r="EJ32">
            <v>98.039169337225957</v>
          </cell>
          <cell r="EK32">
            <v>96.011702685431075</v>
          </cell>
          <cell r="EL32">
            <v>97.033823872437381</v>
          </cell>
          <cell r="EM32">
            <v>100.2617137779549</v>
          </cell>
          <cell r="EN32">
            <v>98.473410761585285</v>
          </cell>
          <cell r="EO32">
            <v>95.713706682143382</v>
          </cell>
          <cell r="ER32">
            <v>92.099996700286667</v>
          </cell>
          <cell r="ES32">
            <v>101.01014082681002</v>
          </cell>
          <cell r="ET32">
            <v>101.18314235477641</v>
          </cell>
          <cell r="EU32">
            <v>104.70255448554842</v>
          </cell>
          <cell r="EV32">
            <v>98.167992018029892</v>
          </cell>
          <cell r="EW32">
            <v>100.07655736140275</v>
          </cell>
          <cell r="EX32">
            <v>99.71628807197412</v>
          </cell>
          <cell r="EY32">
            <v>100.43571848021936</v>
          </cell>
          <cell r="EZ32">
            <v>100.27716957016229</v>
          </cell>
          <cell r="FA32">
            <v>100.32658380643156</v>
          </cell>
          <cell r="FB32">
            <v>100.57723368378494</v>
          </cell>
          <cell r="FC32">
            <v>101.13973735135262</v>
          </cell>
          <cell r="FD32">
            <v>99.752294229583782</v>
          </cell>
          <cell r="FE32">
            <v>100.02795372122172</v>
          </cell>
          <cell r="FF32">
            <v>100.3333428176949</v>
          </cell>
          <cell r="FG32">
            <v>99.838849811292263</v>
          </cell>
          <cell r="FH32">
            <v>102.75533345930066</v>
          </cell>
          <cell r="FI32">
            <v>100.97918778624376</v>
          </cell>
          <cell r="FJ32">
            <v>99.710244903044497</v>
          </cell>
          <cell r="FM32">
            <v>92.099990844726563</v>
          </cell>
          <cell r="FN32">
            <v>101.0101318359375</v>
          </cell>
          <cell r="FO32">
            <v>101.19999694824219</v>
          </cell>
          <cell r="FP32">
            <v>104.70254516601563</v>
          </cell>
          <cell r="FQ32">
            <v>1785.756103515625</v>
          </cell>
          <cell r="FR32">
            <v>116.71661376953125</v>
          </cell>
          <cell r="FS32">
            <v>111.30926513671875</v>
          </cell>
          <cell r="FT32">
            <v>128.69999694824219</v>
          </cell>
          <cell r="FU32">
            <v>100.27716064453125</v>
          </cell>
          <cell r="FV32">
            <v>119.37895202636719</v>
          </cell>
          <cell r="FW32">
            <v>100.57722473144531</v>
          </cell>
          <cell r="FX32">
            <v>166.02708435058594</v>
          </cell>
          <cell r="FY32">
            <v>114.09999084472656</v>
          </cell>
          <cell r="FZ32">
            <v>118.21604919433594</v>
          </cell>
          <cell r="GA32">
            <v>113.21817016601563</v>
          </cell>
          <cell r="GB32">
            <v>9606.28515625</v>
          </cell>
          <cell r="GC32">
            <v>5339179.5</v>
          </cell>
          <cell r="GD32">
            <v>172.8699951171875</v>
          </cell>
          <cell r="GE32">
            <v>109.895263671875</v>
          </cell>
        </row>
        <row r="33">
          <cell r="B33">
            <v>0.76919996738433838</v>
          </cell>
          <cell r="C33">
            <v>99.072642587842765</v>
          </cell>
          <cell r="D33">
            <v>95.14000543848708</v>
          </cell>
          <cell r="F33">
            <v>3.3967868304295927</v>
          </cell>
          <cell r="G33">
            <v>96.014731856495345</v>
          </cell>
          <cell r="H33">
            <v>0.83822920055068872</v>
          </cell>
          <cell r="I33">
            <v>82.026974694742705</v>
          </cell>
          <cell r="K33">
            <v>0.76919999999999999</v>
          </cell>
          <cell r="L33">
            <v>93.936373505750993</v>
          </cell>
          <cell r="M33">
            <v>93.836315270277794</v>
          </cell>
          <cell r="O33">
            <v>7.9356088624433392E-3</v>
          </cell>
          <cell r="P33">
            <v>100.99902664896406</v>
          </cell>
          <cell r="Q33">
            <v>0.91924295583914328</v>
          </cell>
          <cell r="R33">
            <v>90.445119692867635</v>
          </cell>
          <cell r="T33">
            <v>320.5</v>
          </cell>
          <cell r="U33">
            <v>101.45562173883224</v>
          </cell>
          <cell r="V33">
            <v>0.97633475606187725</v>
          </cell>
          <cell r="W33">
            <v>97.748455329504139</v>
          </cell>
          <cell r="Y33">
            <v>3457.498213266329</v>
          </cell>
          <cell r="Z33">
            <v>100.83188370675917</v>
          </cell>
          <cell r="AA33">
            <v>0.95493255210110939</v>
          </cell>
          <cell r="AB33">
            <v>95.469278897803562</v>
          </cell>
          <cell r="AD33">
            <v>1.110845707112792</v>
          </cell>
          <cell r="AE33">
            <v>99.851655790556364</v>
          </cell>
          <cell r="AF33">
            <v>0.94858900664219103</v>
          </cell>
          <cell r="AG33">
            <v>94.667498841229275</v>
          </cell>
          <cell r="AK33">
            <v>99.063877654223077</v>
          </cell>
          <cell r="AL33">
            <v>99.203680121378738</v>
          </cell>
          <cell r="AN33">
            <v>103.44283495742319</v>
          </cell>
          <cell r="AO33">
            <v>103.7792368829549</v>
          </cell>
          <cell r="AP33">
            <v>95.14</v>
          </cell>
          <cell r="AQ33">
            <v>91.675370582365645</v>
          </cell>
          <cell r="AS33">
            <v>90.945341382618551</v>
          </cell>
          <cell r="AT33">
            <v>90.927588343857721</v>
          </cell>
          <cell r="AU33">
            <v>90.402915954589844</v>
          </cell>
          <cell r="CG33">
            <v>0.76919996738433838</v>
          </cell>
          <cell r="CH33">
            <v>2.3999998811632395E-3</v>
          </cell>
          <cell r="CI33">
            <v>1.7499998211860657E-2</v>
          </cell>
          <cell r="CJ33">
            <v>2.2644999262411147E-4</v>
          </cell>
          <cell r="CK33">
            <v>2.1369196474552155E-5</v>
          </cell>
          <cell r="CL33">
            <v>1</v>
          </cell>
          <cell r="CM33">
            <v>0.20126491785049438</v>
          </cell>
          <cell r="CN33">
            <v>6.2300288118422031E-4</v>
          </cell>
          <cell r="CO33">
            <v>2.224729978479445E-4</v>
          </cell>
          <cell r="CP33">
            <v>0.69244539737701416</v>
          </cell>
          <cell r="CQ33">
            <v>0.25</v>
          </cell>
          <cell r="CR33">
            <v>3.1656358391046524E-2</v>
          </cell>
          <cell r="CS33">
            <v>0.61788398027420044</v>
          </cell>
          <cell r="CT33">
            <v>1.5696096420288086</v>
          </cell>
          <cell r="CU33">
            <v>3.370150551199913E-2</v>
          </cell>
          <cell r="CV33">
            <v>4.8877997323870659E-4</v>
          </cell>
          <cell r="CW33">
            <v>3.8602547647315077E-7</v>
          </cell>
          <cell r="CX33">
            <v>0.12037312984466553</v>
          </cell>
          <cell r="CY33">
            <v>0.17870467901229858</v>
          </cell>
          <cell r="DB33">
            <v>1</v>
          </cell>
          <cell r="DC33">
            <v>320.50000227980019</v>
          </cell>
          <cell r="DD33">
            <v>43.95428834175604</v>
          </cell>
          <cell r="DE33">
            <v>3.3967762969246262</v>
          </cell>
          <cell r="DF33">
            <v>35995.736587491825</v>
          </cell>
          <cell r="DG33">
            <v>0.76919996738433838</v>
          </cell>
          <cell r="DH33">
            <v>3.8218283424621631</v>
          </cell>
          <cell r="DI33">
            <v>1234.6651847295198</v>
          </cell>
          <cell r="DJ33">
            <v>3457.4981001068272</v>
          </cell>
          <cell r="DK33">
            <v>1.1108456642185374</v>
          </cell>
          <cell r="DL33">
            <v>3.0767998695373535</v>
          </cell>
          <cell r="DM33">
            <v>24.298435021568807</v>
          </cell>
          <cell r="DN33">
            <v>1.244893850529978</v>
          </cell>
          <cell r="DO33">
            <v>0.49005813088030231</v>
          </cell>
          <cell r="DP33">
            <v>22.823905214278078</v>
          </cell>
          <cell r="DQ33">
            <v>1573.7141648573281</v>
          </cell>
          <cell r="DR33">
            <v>1992614.5144926426</v>
          </cell>
          <cell r="DS33">
            <v>6.3901301592551913</v>
          </cell>
          <cell r="DT33">
            <v>4.3043079321465418</v>
          </cell>
          <cell r="DW33">
            <v>100</v>
          </cell>
          <cell r="DX33">
            <v>101.45562294746664</v>
          </cell>
          <cell r="DY33">
            <v>92.753278044172433</v>
          </cell>
          <cell r="DZ33">
            <v>96.013572947485713</v>
          </cell>
          <cell r="EA33">
            <v>100.99906717501734</v>
          </cell>
          <cell r="EB33">
            <v>99.072642587842765</v>
          </cell>
          <cell r="EC33">
            <v>98.637562940805452</v>
          </cell>
          <cell r="ED33">
            <v>97.651267507000071</v>
          </cell>
          <cell r="EE33">
            <v>100.83188222138672</v>
          </cell>
          <cell r="EF33">
            <v>99.851653116413516</v>
          </cell>
          <cell r="EG33">
            <v>99.072642587842765</v>
          </cell>
          <cell r="EH33">
            <v>96.466884259222496</v>
          </cell>
          <cell r="EI33">
            <v>99.855867878075884</v>
          </cell>
          <cell r="EJ33">
            <v>99.605075011502834</v>
          </cell>
          <cell r="EK33">
            <v>99.736031884376033</v>
          </cell>
          <cell r="EL33">
            <v>99.545441550371237</v>
          </cell>
          <cell r="EM33">
            <v>101.66514969903709</v>
          </cell>
          <cell r="EN33">
            <v>98.554060885128933</v>
          </cell>
          <cell r="EO33">
            <v>98.977177122345282</v>
          </cell>
          <cell r="ER33">
            <v>95.14000543848708</v>
          </cell>
          <cell r="ES33">
            <v>98.888924817688917</v>
          </cell>
          <cell r="ET33">
            <v>103.28278345154806</v>
          </cell>
          <cell r="EU33">
            <v>109.51888487030276</v>
          </cell>
          <cell r="EV33">
            <v>102.42228992665486</v>
          </cell>
          <cell r="EW33">
            <v>100.33906217199574</v>
          </cell>
          <cell r="EX33">
            <v>100.16425355466919</v>
          </cell>
          <cell r="EY33">
            <v>100.74786824971211</v>
          </cell>
          <cell r="EZ33">
            <v>100.47792947572715</v>
          </cell>
          <cell r="FA33">
            <v>100.4136685469627</v>
          </cell>
          <cell r="FB33">
            <v>100.97954695201655</v>
          </cell>
          <cell r="FC33">
            <v>101.79291738862022</v>
          </cell>
          <cell r="FD33">
            <v>99.92714222280776</v>
          </cell>
          <cell r="FE33">
            <v>100.56465742198735</v>
          </cell>
          <cell r="FF33">
            <v>100.58281495663158</v>
          </cell>
          <cell r="FG33">
            <v>100.83723465558948</v>
          </cell>
          <cell r="FH33">
            <v>104.0808692634461</v>
          </cell>
          <cell r="FI33">
            <v>101.86707348763848</v>
          </cell>
          <cell r="FJ33">
            <v>99.863643235075301</v>
          </cell>
          <cell r="FM33">
            <v>95.139999389648438</v>
          </cell>
          <cell r="FN33">
            <v>98.888916015625</v>
          </cell>
          <cell r="FO33">
            <v>103.29998779296875</v>
          </cell>
          <cell r="FP33">
            <v>109.51887512207031</v>
          </cell>
          <cell r="FQ33">
            <v>1863.145263671875</v>
          </cell>
          <cell r="FR33">
            <v>117.02276611328125</v>
          </cell>
          <cell r="FS33">
            <v>111.80931091308594</v>
          </cell>
          <cell r="FT33">
            <v>129.09999084472656</v>
          </cell>
          <cell r="FU33">
            <v>100.47792053222656</v>
          </cell>
          <cell r="FV33">
            <v>119.48257446289063</v>
          </cell>
          <cell r="FW33">
            <v>100.97953796386719</v>
          </cell>
          <cell r="FX33">
            <v>167.09931945800781</v>
          </cell>
          <cell r="FY33">
            <v>114.29998779296875</v>
          </cell>
          <cell r="FZ33">
            <v>118.850341796875</v>
          </cell>
          <cell r="GA33">
            <v>113.49967956542969</v>
          </cell>
          <cell r="GB33">
            <v>9702.34765625</v>
          </cell>
          <cell r="GC33">
            <v>5408054.5</v>
          </cell>
          <cell r="GD33">
            <v>174.38999938964844</v>
          </cell>
          <cell r="GE33">
            <v>110.0643310546875</v>
          </cell>
        </row>
        <row r="34">
          <cell r="B34">
            <v>0.76919996738433838</v>
          </cell>
          <cell r="C34">
            <v>99.072642587842765</v>
          </cell>
          <cell r="D34">
            <v>99.039999582926413</v>
          </cell>
          <cell r="F34">
            <v>3.4398623339546432</v>
          </cell>
          <cell r="G34">
            <v>97.232318689878753</v>
          </cell>
          <cell r="H34">
            <v>0.84560349672182422</v>
          </cell>
          <cell r="I34">
            <v>82.748604536585333</v>
          </cell>
          <cell r="K34">
            <v>0.76919999999999999</v>
          </cell>
          <cell r="L34">
            <v>97.624285681324267</v>
          </cell>
          <cell r="M34">
            <v>97.520299191319879</v>
          </cell>
          <cell r="O34">
            <v>8.1035925282477075E-3</v>
          </cell>
          <cell r="P34">
            <v>103.13700837579304</v>
          </cell>
          <cell r="Q34">
            <v>0.92143254346190229</v>
          </cell>
          <cell r="R34">
            <v>90.660555137175919</v>
          </cell>
          <cell r="T34">
            <v>320.5</v>
          </cell>
          <cell r="U34">
            <v>101.45562173883224</v>
          </cell>
          <cell r="V34">
            <v>1.0173742619435044</v>
          </cell>
          <cell r="W34">
            <v>101.8572390048862</v>
          </cell>
          <cell r="Y34">
            <v>3423.7033146540025</v>
          </cell>
          <cell r="Z34">
            <v>99.846314640176587</v>
          </cell>
          <cell r="AA34">
            <v>0.93393081571523784</v>
          </cell>
          <cell r="AB34">
            <v>93.369632567861885</v>
          </cell>
          <cell r="AD34">
            <v>1.1244408549007459</v>
          </cell>
          <cell r="AE34">
            <v>101.07369590706614</v>
          </cell>
          <cell r="AF34">
            <v>0.99740894780276246</v>
          </cell>
          <cell r="AG34">
            <v>99.539642299445177</v>
          </cell>
          <cell r="AK34">
            <v>99.894373245223605</v>
          </cell>
          <cell r="AL34">
            <v>100.0353477372922</v>
          </cell>
          <cell r="AN34">
            <v>106.74403594886368</v>
          </cell>
          <cell r="AO34">
            <v>107.09117356595436</v>
          </cell>
          <cell r="AP34">
            <v>99.04</v>
          </cell>
          <cell r="AQ34">
            <v>92.481944778580768</v>
          </cell>
          <cell r="AS34">
            <v>92.51463505346382</v>
          </cell>
          <cell r="AT34">
            <v>92.496575679810604</v>
          </cell>
          <cell r="AU34">
            <v>92.808639526367188</v>
          </cell>
          <cell r="CG34">
            <v>0.76919996738433838</v>
          </cell>
          <cell r="CH34">
            <v>2.3999998811632395E-3</v>
          </cell>
          <cell r="CI34">
            <v>1.6599997878074646E-2</v>
          </cell>
          <cell r="CJ34">
            <v>2.2360999719239771E-4</v>
          </cell>
          <cell r="CK34">
            <v>2.0926236175000668E-5</v>
          </cell>
          <cell r="CL34">
            <v>1</v>
          </cell>
          <cell r="CM34">
            <v>0.19833582639694214</v>
          </cell>
          <cell r="CN34">
            <v>6.1916233971714973E-4</v>
          </cell>
          <cell r="CO34">
            <v>2.2466899827122688E-4</v>
          </cell>
          <cell r="CP34">
            <v>0.68407332897186279</v>
          </cell>
          <cell r="CQ34">
            <v>0.25</v>
          </cell>
          <cell r="CR34">
            <v>3.0082158744335175E-2</v>
          </cell>
          <cell r="CS34">
            <v>0.61045295000076294</v>
          </cell>
          <cell r="CT34">
            <v>1.5572195053100586</v>
          </cell>
          <cell r="CU34">
            <v>3.3270500600337982E-2</v>
          </cell>
          <cell r="CV34">
            <v>4.7612469643354416E-4</v>
          </cell>
          <cell r="CW34">
            <v>3.8157088511070469E-7</v>
          </cell>
          <cell r="CX34">
            <v>0.12021392583847046</v>
          </cell>
          <cell r="CY34">
            <v>0.17649263143539429</v>
          </cell>
          <cell r="DB34">
            <v>1</v>
          </cell>
          <cell r="DC34">
            <v>320.50000227980019</v>
          </cell>
          <cell r="DD34">
            <v>46.337353355948395</v>
          </cell>
          <cell r="DE34">
            <v>3.4399176112081702</v>
          </cell>
          <cell r="DF34">
            <v>36757.68355817641</v>
          </cell>
          <cell r="DG34">
            <v>0.76919996738433838</v>
          </cell>
          <cell r="DH34">
            <v>3.8782704131571744</v>
          </cell>
          <cell r="DI34">
            <v>1242.3235685421855</v>
          </cell>
          <cell r="DJ34">
            <v>3423.703195826502</v>
          </cell>
          <cell r="DK34">
            <v>1.1244408089121349</v>
          </cell>
          <cell r="DL34">
            <v>3.0767998695373535</v>
          </cell>
          <cell r="DM34">
            <v>25.569972352106806</v>
          </cell>
          <cell r="DN34">
            <v>1.2600479158686628</v>
          </cell>
          <cell r="DO34">
            <v>0.49395731607611904</v>
          </cell>
          <cell r="DP34">
            <v>23.119579011580136</v>
          </cell>
          <cell r="DQ34">
            <v>1615.5430985750193</v>
          </cell>
          <cell r="DR34">
            <v>2015876.9900936529</v>
          </cell>
          <cell r="DS34">
            <v>6.3985928586834451</v>
          </cell>
          <cell r="DT34">
            <v>4.3582554190989358</v>
          </cell>
          <cell r="DW34">
            <v>100</v>
          </cell>
          <cell r="DX34">
            <v>101.45562294746664</v>
          </cell>
          <cell r="DY34">
            <v>97.782072735150081</v>
          </cell>
          <cell r="DZ34">
            <v>97.233009072780064</v>
          </cell>
          <cell r="EA34">
            <v>103.1369851778598</v>
          </cell>
          <cell r="EB34">
            <v>99.072642587842765</v>
          </cell>
          <cell r="EC34">
            <v>100.09427627322633</v>
          </cell>
          <cell r="ED34">
            <v>98.256978995111496</v>
          </cell>
          <cell r="EE34">
            <v>99.846312971769052</v>
          </cell>
          <cell r="EF34">
            <v>101.07369296923818</v>
          </cell>
          <cell r="EG34">
            <v>99.072642587842765</v>
          </cell>
          <cell r="EH34">
            <v>101.51499720918854</v>
          </cell>
          <cell r="EI34">
            <v>101.07141115160978</v>
          </cell>
          <cell r="EJ34">
            <v>100.39759044883557</v>
          </cell>
          <cell r="EK34">
            <v>101.02806893930757</v>
          </cell>
          <cell r="EL34">
            <v>102.19133479419693</v>
          </cell>
          <cell r="EM34">
            <v>102.85202405288022</v>
          </cell>
          <cell r="EN34">
            <v>98.684579884573225</v>
          </cell>
          <cell r="EO34">
            <v>100.21769477479161</v>
          </cell>
          <cell r="ER34">
            <v>99.039999582926413</v>
          </cell>
          <cell r="ES34">
            <v>98.790047855762921</v>
          </cell>
          <cell r="ET34">
            <v>105.78236708311985</v>
          </cell>
          <cell r="EU34">
            <v>114.44721477674489</v>
          </cell>
          <cell r="EV34">
            <v>110.29275313659281</v>
          </cell>
          <cell r="EW34">
            <v>100.53592769656673</v>
          </cell>
          <cell r="EX34">
            <v>100.52262867473928</v>
          </cell>
          <cell r="EY34">
            <v>100.98198653070688</v>
          </cell>
          <cell r="EZ34">
            <v>105.90351284439836</v>
          </cell>
          <cell r="FA34">
            <v>100.32658380643156</v>
          </cell>
          <cell r="FB34">
            <v>102.99918519330718</v>
          </cell>
          <cell r="FC34">
            <v>102.23982564266591</v>
          </cell>
          <cell r="FD34">
            <v>100.71397820238579</v>
          </cell>
          <cell r="FE34">
            <v>101.03427477405133</v>
          </cell>
          <cell r="FF34">
            <v>100.3250266289884</v>
          </cell>
          <cell r="FG34">
            <v>102.45063788010214</v>
          </cell>
          <cell r="FH34">
            <v>102.95681490153076</v>
          </cell>
          <cell r="FI34">
            <v>102.87177523081887</v>
          </cell>
          <cell r="FJ34">
            <v>100.42610840072652</v>
          </cell>
          <cell r="FM34">
            <v>99.039993286132813</v>
          </cell>
          <cell r="FN34">
            <v>98.7900390625</v>
          </cell>
          <cell r="FO34">
            <v>105.79998779296875</v>
          </cell>
          <cell r="FP34">
            <v>114.44720458984375</v>
          </cell>
          <cell r="FQ34">
            <v>2006.3154296875</v>
          </cell>
          <cell r="FR34">
            <v>117.25236511230469</v>
          </cell>
          <cell r="FS34">
            <v>112.2093505859375</v>
          </cell>
          <cell r="FT34">
            <v>129.39999389648438</v>
          </cell>
          <cell r="FU34">
            <v>105.90350341796875</v>
          </cell>
          <cell r="FV34">
            <v>119.37895202636719</v>
          </cell>
          <cell r="FW34">
            <v>102.99917602539063</v>
          </cell>
          <cell r="FX34">
            <v>167.83294677734375</v>
          </cell>
          <cell r="FY34">
            <v>115.19999694824219</v>
          </cell>
          <cell r="FZ34">
            <v>119.40534973144531</v>
          </cell>
          <cell r="GA34">
            <v>113.20878601074219</v>
          </cell>
          <cell r="GB34">
            <v>9857.5859375</v>
          </cell>
          <cell r="GC34">
            <v>5349648.5</v>
          </cell>
          <cell r="GD34">
            <v>176.1099853515625</v>
          </cell>
          <cell r="GE34">
            <v>110.68424987792969</v>
          </cell>
        </row>
        <row r="35">
          <cell r="B35">
            <v>0.7840999960899353</v>
          </cell>
          <cell r="C35">
            <v>100.99176021796691</v>
          </cell>
          <cell r="D35">
            <v>122.20999922498063</v>
          </cell>
          <cell r="F35">
            <v>3.529233313333894</v>
          </cell>
          <cell r="G35">
            <v>99.758509189671145</v>
          </cell>
          <cell r="H35">
            <v>1.022481604041658</v>
          </cell>
          <cell r="I35">
            <v>100.05744563117641</v>
          </cell>
          <cell r="K35">
            <v>0.78409999999999991</v>
          </cell>
          <cell r="L35">
            <v>122.54634926369947</v>
          </cell>
          <cell r="M35">
            <v>122.41581653166614</v>
          </cell>
          <cell r="O35">
            <v>8.6552448439811535E-3</v>
          </cell>
          <cell r="P35">
            <v>110.15806345846131</v>
          </cell>
          <cell r="Q35">
            <v>1.1626092716312166</v>
          </cell>
          <cell r="R35">
            <v>114.3901446954612</v>
          </cell>
          <cell r="T35">
            <v>313.64</v>
          </cell>
          <cell r="U35">
            <v>99.284059913158615</v>
          </cell>
          <cell r="V35">
            <v>1.1808260908643373</v>
          </cell>
          <cell r="W35">
            <v>118.22167107963782</v>
          </cell>
          <cell r="Y35">
            <v>3478.627359641534</v>
          </cell>
          <cell r="Z35">
            <v>101.44807827830027</v>
          </cell>
          <cell r="AA35">
            <v>1.1547347849473093</v>
          </cell>
          <cell r="AB35">
            <v>115.4444855760424</v>
          </cell>
          <cell r="AD35">
            <v>1.1088274786483538</v>
          </cell>
          <cell r="AE35">
            <v>99.670241348705957</v>
          </cell>
          <cell r="AF35">
            <v>1.2123943518004967</v>
          </cell>
          <cell r="AG35">
            <v>120.99480395673557</v>
          </cell>
          <cell r="AK35">
            <v>102.14225413504549</v>
          </cell>
          <cell r="AL35">
            <v>102.28640091656725</v>
          </cell>
          <cell r="AN35">
            <v>109.3802507682658</v>
          </cell>
          <cell r="AO35">
            <v>109.73596150442971</v>
          </cell>
          <cell r="AP35">
            <v>122.21</v>
          </cell>
          <cell r="AQ35">
            <v>111.36732054338154</v>
          </cell>
          <cell r="AS35">
            <v>113.91362398104179</v>
          </cell>
          <cell r="AT35">
            <v>113.8913874051911</v>
          </cell>
          <cell r="AU35">
            <v>114.87103271484375</v>
          </cell>
          <cell r="CG35">
            <v>0.7840999960899353</v>
          </cell>
          <cell r="CH35">
            <v>2.4999999441206455E-3</v>
          </cell>
          <cell r="CI35">
            <v>1.6199998557567596E-2</v>
          </cell>
          <cell r="CJ35">
            <v>2.2216999786905944E-4</v>
          </cell>
          <cell r="CK35">
            <v>1.9971994333900511E-5</v>
          </cell>
          <cell r="CL35">
            <v>1</v>
          </cell>
          <cell r="CM35">
            <v>0.20239633321762085</v>
          </cell>
          <cell r="CN35">
            <v>6.2281452119350433E-4</v>
          </cell>
          <cell r="CO35">
            <v>2.2540499048773199E-4</v>
          </cell>
          <cell r="CP35">
            <v>0.70714336633682251</v>
          </cell>
          <cell r="CQ35">
            <v>0.25</v>
          </cell>
          <cell r="CR35">
            <v>2.8944581747055054E-2</v>
          </cell>
          <cell r="CS35">
            <v>0.63111615180969238</v>
          </cell>
          <cell r="CT35">
            <v>1.5787696838378906</v>
          </cell>
          <cell r="CU35">
            <v>3.4365225583314896E-2</v>
          </cell>
          <cell r="CV35">
            <v>4.6164193190634251E-4</v>
          </cell>
          <cell r="CW35">
            <v>3.7878908187849447E-7</v>
          </cell>
          <cell r="CX35">
            <v>0.12025731801986694</v>
          </cell>
          <cell r="CY35">
            <v>0.18208432197570801</v>
          </cell>
          <cell r="DB35">
            <v>1</v>
          </cell>
          <cell r="DC35">
            <v>313.64000544637452</v>
          </cell>
          <cell r="DD35">
            <v>48.401238636138906</v>
          </cell>
          <cell r="DE35">
            <v>3.5292793969060625</v>
          </cell>
          <cell r="DF35">
            <v>39259.974891891594</v>
          </cell>
          <cell r="DG35">
            <v>0.7840999960899353</v>
          </cell>
          <cell r="DH35">
            <v>3.8740820232491777</v>
          </cell>
          <cell r="DI35">
            <v>1258.9622903900158</v>
          </cell>
          <cell r="DJ35">
            <v>3478.6274890955046</v>
          </cell>
          <cell r="DK35">
            <v>1.1088274788629739</v>
          </cell>
          <cell r="DL35">
            <v>3.1363999843597412</v>
          </cell>
          <cell r="DM35">
            <v>27.089698615863156</v>
          </cell>
          <cell r="DN35">
            <v>1.2424020425425173</v>
          </cell>
          <cell r="DO35">
            <v>0.4966525542749447</v>
          </cell>
          <cell r="DP35">
            <v>22.816669548377234</v>
          </cell>
          <cell r="DQ35">
            <v>1698.502544714705</v>
          </cell>
          <cell r="DR35">
            <v>2070017.41497252</v>
          </cell>
          <cell r="DS35">
            <v>6.5201852910140499</v>
          </cell>
          <cell r="DT35">
            <v>4.3062466201485625</v>
          </cell>
          <cell r="DW35">
            <v>100</v>
          </cell>
          <cell r="DX35">
            <v>99.284062113762658</v>
          </cell>
          <cell r="DY35">
            <v>102.13732753432578</v>
          </cell>
          <cell r="DZ35">
            <v>99.758917045462951</v>
          </cell>
          <cell r="EA35">
            <v>110.15806918571379</v>
          </cell>
          <cell r="EB35">
            <v>100.99176021796691</v>
          </cell>
          <cell r="EC35">
            <v>99.986178123296213</v>
          </cell>
          <cell r="ED35">
            <v>99.572957041818142</v>
          </cell>
          <cell r="EE35">
            <v>101.44808387941521</v>
          </cell>
          <cell r="EF35">
            <v>99.670242547385357</v>
          </cell>
          <cell r="EG35">
            <v>100.99176021796691</v>
          </cell>
          <cell r="EH35">
            <v>107.54844164548044</v>
          </cell>
          <cell r="EI35">
            <v>99.6559940903891</v>
          </cell>
          <cell r="EJ35">
            <v>100.94540179212592</v>
          </cell>
          <cell r="EK35">
            <v>99.704413430031082</v>
          </cell>
          <cell r="EL35">
            <v>107.43894257530751</v>
          </cell>
          <cell r="EM35">
            <v>105.61432170756781</v>
          </cell>
          <cell r="EN35">
            <v>100.55988252793567</v>
          </cell>
          <cell r="EO35">
            <v>99.021757080095966</v>
          </cell>
          <cell r="ER35">
            <v>122.20999922498063</v>
          </cell>
          <cell r="ES35">
            <v>102.77973326947699</v>
          </cell>
          <cell r="ET35">
            <v>110.08165398067287</v>
          </cell>
          <cell r="EU35">
            <v>119.8262435758426</v>
          </cell>
          <cell r="EV35">
            <v>117.25917166592981</v>
          </cell>
          <cell r="EW35">
            <v>100.86404562643422</v>
          </cell>
          <cell r="EX35">
            <v>100.61221903736427</v>
          </cell>
          <cell r="EY35">
            <v>101.37217969644801</v>
          </cell>
          <cell r="EZ35">
            <v>107.38674356724046</v>
          </cell>
          <cell r="FA35">
            <v>100.23949906590043</v>
          </cell>
          <cell r="FB35">
            <v>106.2951449593355</v>
          </cell>
          <cell r="FC35">
            <v>102.41171414770578</v>
          </cell>
          <cell r="FD35">
            <v>100.62654753575042</v>
          </cell>
          <cell r="FE35">
            <v>100.49757107328571</v>
          </cell>
          <cell r="FF35">
            <v>100.14207047744559</v>
          </cell>
          <cell r="FG35">
            <v>106.03641142384429</v>
          </cell>
          <cell r="FH35">
            <v>103.19363113485214</v>
          </cell>
          <cell r="FI35">
            <v>103.16384207480122</v>
          </cell>
          <cell r="FJ35">
            <v>100.47725040781333</v>
          </cell>
          <cell r="FM35">
            <v>122.20999145507813</v>
          </cell>
          <cell r="FN35">
            <v>102.77972412109375</v>
          </cell>
          <cell r="FO35">
            <v>110.09999084472656</v>
          </cell>
          <cell r="FP35">
            <v>119.82623291015625</v>
          </cell>
          <cell r="FQ35">
            <v>2133.040283203125</v>
          </cell>
          <cell r="FR35">
            <v>117.63504028320313</v>
          </cell>
          <cell r="FS35">
            <v>112.30935668945313</v>
          </cell>
          <cell r="FT35">
            <v>129.89999389648438</v>
          </cell>
          <cell r="FU35">
            <v>107.38673400878906</v>
          </cell>
          <cell r="FV35">
            <v>119.27532958984375</v>
          </cell>
          <cell r="FW35">
            <v>106.29513549804688</v>
          </cell>
          <cell r="FX35">
            <v>168.1151123046875</v>
          </cell>
          <cell r="FY35">
            <v>115.09999084472656</v>
          </cell>
          <cell r="FZ35">
            <v>118.77105712890625</v>
          </cell>
          <cell r="GA35">
            <v>113.00233459472656</v>
          </cell>
          <cell r="GB35">
            <v>10202.6015625</v>
          </cell>
          <cell r="GC35">
            <v>5361953.5</v>
          </cell>
          <cell r="GD35">
            <v>176.6099853515625</v>
          </cell>
          <cell r="GE35">
            <v>110.74061584472656</v>
          </cell>
        </row>
        <row r="36">
          <cell r="B36">
            <v>0.79689997434616089</v>
          </cell>
          <cell r="C36">
            <v>102.64039220533355</v>
          </cell>
          <cell r="D36">
            <v>122.32999434979722</v>
          </cell>
          <cell r="F36">
            <v>3.6203161109745685</v>
          </cell>
          <cell r="G36">
            <v>102.33308652666075</v>
          </cell>
          <cell r="H36">
            <v>1.0046887927916044</v>
          </cell>
          <cell r="I36">
            <v>98.316286438442901</v>
          </cell>
          <cell r="K36">
            <v>0.79689999999999994</v>
          </cell>
          <cell r="L36">
            <v>124.48619393445136</v>
          </cell>
          <cell r="M36">
            <v>124.35359493748143</v>
          </cell>
          <cell r="O36">
            <v>9.2173303157547549E-3</v>
          </cell>
          <cell r="P36">
            <v>117.31190464780367</v>
          </cell>
          <cell r="Q36">
            <v>1.1922229285003103</v>
          </cell>
          <cell r="R36">
            <v>117.3038583367299</v>
          </cell>
          <cell r="T36">
            <v>318.76</v>
          </cell>
          <cell r="U36">
            <v>100.90481742736401</v>
          </cell>
          <cell r="V36">
            <v>1.1696989532357707</v>
          </cell>
          <cell r="W36">
            <v>117.10764691049079</v>
          </cell>
          <cell r="Y36">
            <v>3538.239538239538</v>
          </cell>
          <cell r="Z36">
            <v>103.18656312750053</v>
          </cell>
          <cell r="AA36">
            <v>1.146999811539547</v>
          </cell>
          <cell r="AB36">
            <v>114.67118244389138</v>
          </cell>
          <cell r="AD36">
            <v>1.1287338601787269</v>
          </cell>
          <cell r="AE36">
            <v>101.45958539881036</v>
          </cell>
          <cell r="AF36">
            <v>1.2339906029158072</v>
          </cell>
          <cell r="AG36">
            <v>123.15007147841024</v>
          </cell>
          <cell r="AK36">
            <v>105.14991133636124</v>
          </cell>
          <cell r="AL36">
            <v>105.29830263068683</v>
          </cell>
          <cell r="AN36">
            <v>112.14225100061343</v>
          </cell>
          <cell r="AO36">
            <v>112.50694391709813</v>
          </cell>
          <cell r="AP36">
            <v>122.33</v>
          </cell>
          <cell r="AQ36">
            <v>108.73106649322915</v>
          </cell>
          <cell r="AS36">
            <v>114.49196744961377</v>
          </cell>
          <cell r="AT36">
            <v>114.46961797788673</v>
          </cell>
          <cell r="AU36">
            <v>115.63032531738281</v>
          </cell>
          <cell r="CG36">
            <v>0.79689997434616089</v>
          </cell>
          <cell r="CH36">
            <v>2.4999999441206455E-3</v>
          </cell>
          <cell r="CI36">
            <v>1.5799999237060547E-2</v>
          </cell>
          <cell r="CJ36">
            <v>2.2011999681126326E-4</v>
          </cell>
          <cell r="CK36">
            <v>1.9060229533351958E-5</v>
          </cell>
          <cell r="CL36">
            <v>1</v>
          </cell>
          <cell r="CM36">
            <v>0.20465213060379028</v>
          </cell>
          <cell r="CN36">
            <v>6.2746205367147923E-4</v>
          </cell>
          <cell r="CO36">
            <v>2.2522499784827232E-4</v>
          </cell>
          <cell r="CP36">
            <v>0.7060123085975647</v>
          </cell>
          <cell r="CQ36">
            <v>0.25</v>
          </cell>
          <cell r="CR36">
            <v>2.8779968619346619E-2</v>
          </cell>
          <cell r="CS36">
            <v>0.63016998767852783</v>
          </cell>
          <cell r="CT36">
            <v>1.5637798309326172</v>
          </cell>
          <cell r="CU36">
            <v>3.4331850707530975E-2</v>
          </cell>
          <cell r="CV36">
            <v>4.1748932562768459E-4</v>
          </cell>
          <cell r="CW36">
            <v>3.7721451917605009E-7</v>
          </cell>
          <cell r="CX36">
            <v>0.12028622627258301</v>
          </cell>
          <cell r="CY36">
            <v>0.18220347166061401</v>
          </cell>
          <cell r="DB36">
            <v>1</v>
          </cell>
          <cell r="DC36">
            <v>318.7599968633055</v>
          </cell>
          <cell r="DD36">
            <v>50.436709672551686</v>
          </cell>
          <cell r="DE36">
            <v>3.6202979551623566</v>
          </cell>
          <cell r="DF36">
            <v>41809.568607331297</v>
          </cell>
          <cell r="DG36">
            <v>0.79689997434616089</v>
          </cell>
          <cell r="DH36">
            <v>3.8939246417569513</v>
          </cell>
          <cell r="DI36">
            <v>1270.0369204531919</v>
          </cell>
          <cell r="DJ36">
            <v>3538.2394581395879</v>
          </cell>
          <cell r="DK36">
            <v>1.1287338260846147</v>
          </cell>
          <cell r="DL36">
            <v>3.1875998973846436</v>
          </cell>
          <cell r="DM36">
            <v>27.68939691652286</v>
          </cell>
          <cell r="DN36">
            <v>1.264579383226178</v>
          </cell>
          <cell r="DO36">
            <v>0.50959857556859556</v>
          </cell>
          <cell r="DP36">
            <v>23.211681220883158</v>
          </cell>
          <cell r="DQ36">
            <v>1908.7912562747372</v>
          </cell>
          <cell r="DR36">
            <v>2112590.9365493939</v>
          </cell>
          <cell r="DS36">
            <v>6.6250309702150769</v>
          </cell>
          <cell r="DT36">
            <v>4.3736816158504768</v>
          </cell>
          <cell r="DW36">
            <v>100</v>
          </cell>
          <cell r="DX36">
            <v>100.90481691874056</v>
          </cell>
          <cell r="DY36">
            <v>106.43262198940401</v>
          </cell>
          <cell r="DZ36">
            <v>102.33165549474728</v>
          </cell>
          <cell r="EA36">
            <v>117.31187714596476</v>
          </cell>
          <cell r="EB36">
            <v>102.64039220533355</v>
          </cell>
          <cell r="EC36">
            <v>100.49829623970275</v>
          </cell>
          <cell r="ED36">
            <v>100.44886386758417</v>
          </cell>
          <cell r="EE36">
            <v>103.1865626486305</v>
          </cell>
          <cell r="EF36">
            <v>101.45958353472085</v>
          </cell>
          <cell r="EG36">
            <v>102.64039220533355</v>
          </cell>
          <cell r="EH36">
            <v>109.92929565969327</v>
          </cell>
          <cell r="EI36">
            <v>101.43489082142518</v>
          </cell>
          <cell r="EJ36">
            <v>103.57670069484644</v>
          </cell>
          <cell r="EK36">
            <v>101.43053770166122</v>
          </cell>
          <cell r="EL36">
            <v>120.74077534314046</v>
          </cell>
          <cell r="EM36">
            <v>107.78646459463803</v>
          </cell>
          <cell r="EN36">
            <v>102.17690239983214</v>
          </cell>
          <cell r="EO36">
            <v>100.57241879367471</v>
          </cell>
          <cell r="ER36">
            <v>122.32999434979722</v>
          </cell>
          <cell r="ES36">
            <v>105.55478844812417</v>
          </cell>
          <cell r="ET36">
            <v>114.88085760454025</v>
          </cell>
          <cell r="EU36">
            <v>125.21842545228294</v>
          </cell>
          <cell r="EV36">
            <v>122.78976163136043</v>
          </cell>
          <cell r="EW36">
            <v>100.79843250715972</v>
          </cell>
          <cell r="EX36">
            <v>100.70180939998926</v>
          </cell>
          <cell r="EY36">
            <v>101.91844774693553</v>
          </cell>
          <cell r="EZ36">
            <v>110.07157351813017</v>
          </cell>
          <cell r="FA36">
            <v>100.23949906590043</v>
          </cell>
          <cell r="FB36">
            <v>110.86583933589776</v>
          </cell>
          <cell r="FC36">
            <v>102.7898744359676</v>
          </cell>
          <cell r="FD36">
            <v>100.62654753575042</v>
          </cell>
          <cell r="FE36">
            <v>100.49757107328571</v>
          </cell>
          <cell r="FF36">
            <v>100.39154261638228</v>
          </cell>
          <cell r="FG36">
            <v>110.38388374965801</v>
          </cell>
          <cell r="FH36">
            <v>104.56607791573231</v>
          </cell>
          <cell r="FI36">
            <v>104.01084305288823</v>
          </cell>
          <cell r="FJ36">
            <v>100.68177690231613</v>
          </cell>
          <cell r="FM36">
            <v>122.32998657226563</v>
          </cell>
          <cell r="FN36">
            <v>105.55477905273438</v>
          </cell>
          <cell r="FO36">
            <v>114.89999389648438</v>
          </cell>
          <cell r="FP36">
            <v>125.21841430664063</v>
          </cell>
          <cell r="FQ36">
            <v>2233.646240234375</v>
          </cell>
          <cell r="FR36">
            <v>117.55851745605469</v>
          </cell>
          <cell r="FS36">
            <v>112.40936279296875</v>
          </cell>
          <cell r="FT36">
            <v>130.59999084472656</v>
          </cell>
          <cell r="FU36">
            <v>110.07156372070313</v>
          </cell>
          <cell r="FV36">
            <v>119.27532958984375</v>
          </cell>
          <cell r="FW36">
            <v>110.86582946777344</v>
          </cell>
          <cell r="FX36">
            <v>168.73588562011719</v>
          </cell>
          <cell r="FY36">
            <v>115.09999084472656</v>
          </cell>
          <cell r="FZ36">
            <v>118.77105712890625</v>
          </cell>
          <cell r="GA36">
            <v>113.28384399414063</v>
          </cell>
          <cell r="GB36">
            <v>10620.90625</v>
          </cell>
          <cell r="GC36">
            <v>5433266</v>
          </cell>
          <cell r="GD36">
            <v>178.05999755859375</v>
          </cell>
          <cell r="GE36">
            <v>110.96603393554688</v>
          </cell>
        </row>
        <row r="37">
          <cell r="B37">
            <v>0.80299997329711914</v>
          </cell>
          <cell r="C37">
            <v>103.42606958635265</v>
          </cell>
          <cell r="D37">
            <v>126.48999827639251</v>
          </cell>
          <cell r="F37">
            <v>3.7106625866321878</v>
          </cell>
          <cell r="G37">
            <v>104.88685073604113</v>
          </cell>
          <cell r="H37">
            <v>1.0317632265892551</v>
          </cell>
          <cell r="I37">
            <v>100.96572157448371</v>
          </cell>
          <cell r="K37">
            <v>0.80299999999999994</v>
          </cell>
          <cell r="L37">
            <v>129.44812561700095</v>
          </cell>
          <cell r="M37">
            <v>129.31024131775496</v>
          </cell>
          <cell r="O37">
            <v>1.0074957868387274E-2</v>
          </cell>
          <cell r="P37">
            <v>128.22720422275626</v>
          </cell>
          <cell r="Q37">
            <v>1.2807152009712108</v>
          </cell>
          <cell r="R37">
            <v>126.01069054543385</v>
          </cell>
          <cell r="T37">
            <v>321.2</v>
          </cell>
          <cell r="U37">
            <v>101.67720968022751</v>
          </cell>
          <cell r="V37">
            <v>1.1326527015806831</v>
          </cell>
          <cell r="W37">
            <v>113.39865893013931</v>
          </cell>
          <cell r="Y37">
            <v>3565.3235653235652</v>
          </cell>
          <cell r="Z37">
            <v>103.97642137204534</v>
          </cell>
          <cell r="AA37">
            <v>1.1414409774898591</v>
          </cell>
          <cell r="AB37">
            <v>114.11543860934664</v>
          </cell>
          <cell r="AD37">
            <v>1.1568943860309628</v>
          </cell>
          <cell r="AE37">
            <v>103.99087765323775</v>
          </cell>
          <cell r="AF37">
            <v>1.3064973000476983</v>
          </cell>
          <cell r="AG37">
            <v>130.38611113167576</v>
          </cell>
          <cell r="AK37">
            <v>108.40629252589299</v>
          </cell>
          <cell r="AL37">
            <v>108.55927934115998</v>
          </cell>
          <cell r="AN37">
            <v>115.55400265579587</v>
          </cell>
          <cell r="AO37">
            <v>115.9297907808246</v>
          </cell>
          <cell r="AP37">
            <v>126.49</v>
          </cell>
          <cell r="AQ37">
            <v>109.10914196260424</v>
          </cell>
          <cell r="AS37">
            <v>118.44809820992634</v>
          </cell>
          <cell r="AT37">
            <v>118.42497647937149</v>
          </cell>
          <cell r="AU37">
            <v>120.79742431640625</v>
          </cell>
          <cell r="CG37">
            <v>0.80299997329711914</v>
          </cell>
          <cell r="CH37">
            <v>2.4999999441206455E-3</v>
          </cell>
          <cell r="CI37">
            <v>1.5699997544288635E-2</v>
          </cell>
          <cell r="CJ37">
            <v>2.1639998885802925E-4</v>
          </cell>
          <cell r="CK37">
            <v>1.757120480760932E-5</v>
          </cell>
          <cell r="CL37">
            <v>1</v>
          </cell>
          <cell r="CM37">
            <v>0.2014738917350769</v>
          </cell>
          <cell r="CN37">
            <v>6.2715285457670689E-4</v>
          </cell>
          <cell r="CO37">
            <v>2.2522499784827232E-4</v>
          </cell>
          <cell r="CP37">
            <v>0.69409960508346558</v>
          </cell>
          <cell r="CQ37">
            <v>0.25</v>
          </cell>
          <cell r="CR37">
            <v>2.8610322624444962E-2</v>
          </cell>
          <cell r="CS37">
            <v>0.61970645189285278</v>
          </cell>
          <cell r="CT37">
            <v>1.5392398834228516</v>
          </cell>
          <cell r="CU37">
            <v>3.3774096518754959E-2</v>
          </cell>
          <cell r="CV37">
            <v>3.9093033410608768E-4</v>
          </cell>
          <cell r="CW37">
            <v>3.7565814636764117E-7</v>
          </cell>
          <cell r="CX37">
            <v>0.12025588750839233</v>
          </cell>
          <cell r="CY37">
            <v>0.17921078205108643</v>
          </cell>
          <cell r="DB37">
            <v>1</v>
          </cell>
          <cell r="DC37">
            <v>321.19999649822705</v>
          </cell>
          <cell r="DD37">
            <v>51.146503114532997</v>
          </cell>
          <cell r="DE37">
            <v>3.7107209549069475</v>
          </cell>
          <cell r="DF37">
            <v>45699.767437084054</v>
          </cell>
          <cell r="DG37">
            <v>0.80299997329711914</v>
          </cell>
          <cell r="DH37">
            <v>3.9856279460417832</v>
          </cell>
          <cell r="DI37">
            <v>1280.3895692049416</v>
          </cell>
          <cell r="DJ37">
            <v>3565.323480824617</v>
          </cell>
          <cell r="DK37">
            <v>1.1568944390921505</v>
          </cell>
          <cell r="DL37">
            <v>3.2119998931884766</v>
          </cell>
          <cell r="DM37">
            <v>28.066791970078221</v>
          </cell>
          <cell r="DN37">
            <v>1.2957747508427713</v>
          </cell>
          <cell r="DO37">
            <v>0.52168604903315341</v>
          </cell>
          <cell r="DP37">
            <v>23.775616702321212</v>
          </cell>
          <cell r="DQ37">
            <v>2054.0743535118131</v>
          </cell>
          <cell r="DR37">
            <v>2137581.6844691983</v>
          </cell>
          <cell r="DS37">
            <v>6.6774275250438775</v>
          </cell>
          <cell r="DT37">
            <v>4.4807570398761678</v>
          </cell>
          <cell r="DW37">
            <v>100</v>
          </cell>
          <cell r="DX37">
            <v>101.67720905974417</v>
          </cell>
          <cell r="DY37">
            <v>107.93044327059808</v>
          </cell>
          <cell r="DZ37">
            <v>104.88755983556835</v>
          </cell>
          <cell r="EA37">
            <v>128.22723796863798</v>
          </cell>
          <cell r="EB37">
            <v>103.42606958635265</v>
          </cell>
          <cell r="EC37">
            <v>102.86506670602033</v>
          </cell>
          <cell r="ED37">
            <v>101.26766825695763</v>
          </cell>
          <cell r="EE37">
            <v>103.97642077910173</v>
          </cell>
          <cell r="EF37">
            <v>103.99088365331306</v>
          </cell>
          <cell r="EG37">
            <v>103.42606958635265</v>
          </cell>
          <cell r="EH37">
            <v>111.42758659567379</v>
          </cell>
          <cell r="EI37">
            <v>103.93714473311766</v>
          </cell>
          <cell r="EJ37">
            <v>106.03349841999409</v>
          </cell>
          <cell r="EK37">
            <v>103.89482620222211</v>
          </cell>
          <cell r="EL37">
            <v>129.93067169612993</v>
          </cell>
          <cell r="EM37">
            <v>109.06151709971563</v>
          </cell>
          <cell r="EN37">
            <v>102.9850069495164</v>
          </cell>
          <cell r="EO37">
            <v>103.0346086221696</v>
          </cell>
          <cell r="ER37">
            <v>126.48999827639251</v>
          </cell>
          <cell r="ES37">
            <v>113.5769601826823</v>
          </cell>
          <cell r="ET37">
            <v>119.0801550543313</v>
          </cell>
          <cell r="EU37">
            <v>129.22541433433406</v>
          </cell>
          <cell r="EV37">
            <v>127.41630691619009</v>
          </cell>
          <cell r="EW37">
            <v>100.73280630451147</v>
          </cell>
          <cell r="EX37">
            <v>100.79139976261425</v>
          </cell>
          <cell r="EY37">
            <v>102.0745226316819</v>
          </cell>
          <cell r="EZ37">
            <v>115.24444079985409</v>
          </cell>
          <cell r="FA37">
            <v>100.50076611104568</v>
          </cell>
          <cell r="FB37">
            <v>113.85907995877024</v>
          </cell>
          <cell r="FC37">
            <v>102.0335631547341</v>
          </cell>
          <cell r="FD37">
            <v>100.36426887589107</v>
          </cell>
          <cell r="FE37">
            <v>101.10136112275296</v>
          </cell>
          <cell r="FF37">
            <v>100.40817499379526</v>
          </cell>
          <cell r="FG37">
            <v>114.46807835445404</v>
          </cell>
          <cell r="FH37">
            <v>104.84840982494194</v>
          </cell>
          <cell r="FI37">
            <v>103.60194234077474</v>
          </cell>
          <cell r="FJ37">
            <v>100.63064873984413</v>
          </cell>
          <cell r="FM37">
            <v>126.489990234375</v>
          </cell>
          <cell r="FN37">
            <v>113.57695007324219</v>
          </cell>
          <cell r="FO37">
            <v>119.09999084472656</v>
          </cell>
          <cell r="FP37">
            <v>129.22540283203125</v>
          </cell>
          <cell r="FQ37">
            <v>2317.806884765625</v>
          </cell>
          <cell r="FR37">
            <v>117.48197937011719</v>
          </cell>
          <cell r="FS37">
            <v>112.50936889648438</v>
          </cell>
          <cell r="FT37">
            <v>130.79998779296875</v>
          </cell>
          <cell r="FU37">
            <v>115.24443054199219</v>
          </cell>
          <cell r="FV37">
            <v>119.58621215820313</v>
          </cell>
          <cell r="FW37">
            <v>113.85906982421875</v>
          </cell>
          <cell r="FX37">
            <v>167.49435424804688</v>
          </cell>
          <cell r="FY37">
            <v>114.79998779296875</v>
          </cell>
          <cell r="FZ37">
            <v>119.48463439941406</v>
          </cell>
          <cell r="GA37">
            <v>113.3026123046875</v>
          </cell>
          <cell r="GB37">
            <v>11013.87890625</v>
          </cell>
          <cell r="GC37">
            <v>5447936</v>
          </cell>
          <cell r="GD37">
            <v>177.3599853515625</v>
          </cell>
          <cell r="GE37">
            <v>110.90968322753906</v>
          </cell>
        </row>
        <row r="38">
          <cell r="B38">
            <v>0.80439996719360352</v>
          </cell>
          <cell r="C38">
            <v>103.60638823015501</v>
          </cell>
          <cell r="D38">
            <v>129.78000703048752</v>
          </cell>
          <cell r="F38">
            <v>3.7718313966982873</v>
          </cell>
          <cell r="G38">
            <v>106.61586912596896</v>
          </cell>
          <cell r="H38">
            <v>1.0336695229914692</v>
          </cell>
          <cell r="I38">
            <v>101.15226688529174</v>
          </cell>
          <cell r="K38">
            <v>0.80439999999999989</v>
          </cell>
          <cell r="L38">
            <v>132.61094634647924</v>
          </cell>
          <cell r="M38">
            <v>132.46969310451703</v>
          </cell>
          <cell r="O38">
            <v>1.0734738771406372E-2</v>
          </cell>
          <cell r="P38">
            <v>136.62444634514407</v>
          </cell>
          <cell r="Q38">
            <v>1.3120113479639717</v>
          </cell>
          <cell r="R38">
            <v>129.08994586385168</v>
          </cell>
          <cell r="T38">
            <v>323.05220883534139</v>
          </cell>
          <cell r="U38">
            <v>102.26353417002382</v>
          </cell>
          <cell r="V38">
            <v>1.1281991428535836</v>
          </cell>
          <cell r="W38">
            <v>112.95277857651024</v>
          </cell>
          <cell r="Y38">
            <v>3573.9198045096077</v>
          </cell>
          <cell r="Z38">
            <v>104.22711564184907</v>
          </cell>
          <cell r="AA38">
            <v>1.1498075388964224</v>
          </cell>
          <cell r="AB38">
            <v>114.95188468355506</v>
          </cell>
          <cell r="AD38">
            <v>1.1755340156272662</v>
          </cell>
          <cell r="AE38">
            <v>105.66635595467622</v>
          </cell>
          <cell r="AF38">
            <v>1.3644456533050262</v>
          </cell>
          <cell r="AG38">
            <v>136.16925391155885</v>
          </cell>
          <cell r="AK38">
            <v>110.43454546974584</v>
          </cell>
          <cell r="AL38">
            <v>110.59039462769799</v>
          </cell>
          <cell r="AN38">
            <v>118.81288140240639</v>
          </cell>
          <cell r="AO38">
            <v>119.19926758467017</v>
          </cell>
          <cell r="AP38">
            <v>129.78</v>
          </cell>
          <cell r="AQ38">
            <v>108.87650790959272</v>
          </cell>
          <cell r="AS38">
            <v>120.4069597540754</v>
          </cell>
          <cell r="AT38">
            <v>120.38345564280273</v>
          </cell>
          <cell r="AU38">
            <v>123.21170806884766</v>
          </cell>
          <cell r="CG38">
            <v>0.80439996719360352</v>
          </cell>
          <cell r="CH38">
            <v>2.4899998679757118E-3</v>
          </cell>
          <cell r="CI38">
            <v>1.549999788403511E-2</v>
          </cell>
          <cell r="CJ38">
            <v>2.1326998830772936E-4</v>
          </cell>
          <cell r="CK38">
            <v>1.6519989003427327E-5</v>
          </cell>
          <cell r="CL38">
            <v>1</v>
          </cell>
          <cell r="CM38">
            <v>0.19982069730758667</v>
          </cell>
          <cell r="CN38">
            <v>6.3142157159745693E-4</v>
          </cell>
          <cell r="CO38">
            <v>2.2507499670609832E-4</v>
          </cell>
          <cell r="CP38">
            <v>0.6842847466468811</v>
          </cell>
          <cell r="CQ38">
            <v>0.25</v>
          </cell>
          <cell r="CR38">
            <v>2.7961194515228271E-2</v>
          </cell>
          <cell r="CS38">
            <v>0.61104995012283325</v>
          </cell>
          <cell r="CT38">
            <v>1.5303096771240234</v>
          </cell>
          <cell r="CU38">
            <v>3.3299863338470459E-2</v>
          </cell>
          <cell r="CV38">
            <v>3.847277257591486E-4</v>
          </cell>
          <cell r="CW38">
            <v>3.7295995980457519E-7</v>
          </cell>
          <cell r="CX38">
            <v>0.12021249532699585</v>
          </cell>
          <cell r="CY38">
            <v>0.17694801092147827</v>
          </cell>
          <cell r="DB38">
            <v>1</v>
          </cell>
          <cell r="DC38">
            <v>323.05221278889235</v>
          </cell>
          <cell r="DD38">
            <v>51.896779161636523</v>
          </cell>
          <cell r="DE38">
            <v>3.7717447896744236</v>
          </cell>
          <cell r="DF38">
            <v>48692.524373152934</v>
          </cell>
          <cell r="DG38">
            <v>0.80439996719360352</v>
          </cell>
          <cell r="DH38">
            <v>4.0256088484937065</v>
          </cell>
          <cell r="DI38">
            <v>1273.9507222702609</v>
          </cell>
          <cell r="DJ38">
            <v>3573.9197110551759</v>
          </cell>
          <cell r="DK38">
            <v>1.1755339734449857</v>
          </cell>
          <cell r="DL38">
            <v>3.2175998687744141</v>
          </cell>
          <cell r="DM38">
            <v>28.768440731511305</v>
          </cell>
          <cell r="DN38">
            <v>1.3164226051109291</v>
          </cell>
          <cell r="DO38">
            <v>0.52564522019186788</v>
          </cell>
          <cell r="DP38">
            <v>24.156254307034988</v>
          </cell>
          <cell r="DQ38">
            <v>2090.8292107265038</v>
          </cell>
          <cell r="DR38">
            <v>2156799.8012845553</v>
          </cell>
          <cell r="DS38">
            <v>6.6914838179302087</v>
          </cell>
          <cell r="DT38">
            <v>4.5459678410884248</v>
          </cell>
          <cell r="DW38">
            <v>100</v>
          </cell>
          <cell r="DX38">
            <v>102.26353591236878</v>
          </cell>
          <cell r="DY38">
            <v>109.51369180975746</v>
          </cell>
          <cell r="DZ38">
            <v>106.61246483337086</v>
          </cell>
          <cell r="EA38">
            <v>136.62450074140631</v>
          </cell>
          <cell r="EB38">
            <v>103.60638823015501</v>
          </cell>
          <cell r="EC38">
            <v>103.89693376771343</v>
          </cell>
          <cell r="ED38">
            <v>100.75841151899196</v>
          </cell>
          <cell r="EE38">
            <v>104.22711479224634</v>
          </cell>
          <cell r="EF38">
            <v>105.66635341333601</v>
          </cell>
          <cell r="EG38">
            <v>103.60638823015501</v>
          </cell>
          <cell r="EH38">
            <v>114.21319273860891</v>
          </cell>
          <cell r="EI38">
            <v>105.59335775633178</v>
          </cell>
          <cell r="EJ38">
            <v>106.8382060973032</v>
          </cell>
          <cell r="EK38">
            <v>105.55813858998897</v>
          </cell>
          <cell r="EL38">
            <v>132.25560374050087</v>
          </cell>
          <cell r="EM38">
            <v>110.04204429589754</v>
          </cell>
          <cell r="EN38">
            <v>103.20179513855388</v>
          </cell>
          <cell r="EO38">
            <v>104.53412518177058</v>
          </cell>
          <cell r="ER38">
            <v>129.78000703048752</v>
          </cell>
          <cell r="ES38">
            <v>117.66572092259783</v>
          </cell>
          <cell r="ET38">
            <v>123.87935867819868</v>
          </cell>
          <cell r="EU38">
            <v>134.52366309694469</v>
          </cell>
          <cell r="EV38">
            <v>137.99889074684009</v>
          </cell>
          <cell r="EW38">
            <v>101.3234159615982</v>
          </cell>
          <cell r="EX38">
            <v>100.97058048786423</v>
          </cell>
          <cell r="EY38">
            <v>102.49593791902257</v>
          </cell>
          <cell r="EZ38">
            <v>117.66457651331628</v>
          </cell>
          <cell r="FA38">
            <v>100.58785085157682</v>
          </cell>
          <cell r="FB38">
            <v>117.50257393541993</v>
          </cell>
          <cell r="FC38">
            <v>102.27420892084795</v>
          </cell>
          <cell r="FD38">
            <v>100.80139552897438</v>
          </cell>
          <cell r="FE38">
            <v>100.76591646809224</v>
          </cell>
          <cell r="FF38">
            <v>101.3229422292513</v>
          </cell>
          <cell r="FG38">
            <v>115.84171007236213</v>
          </cell>
          <cell r="FH38">
            <v>106.72518569108718</v>
          </cell>
          <cell r="FI38">
            <v>102.95356250377974</v>
          </cell>
          <cell r="FJ38">
            <v>100.52837857028533</v>
          </cell>
          <cell r="FM38">
            <v>129.77999877929688</v>
          </cell>
          <cell r="FN38">
            <v>117.66571044921875</v>
          </cell>
          <cell r="FO38">
            <v>123.89999389648438</v>
          </cell>
          <cell r="FP38">
            <v>134.52365112304688</v>
          </cell>
          <cell r="FQ38">
            <v>2510.312744140625</v>
          </cell>
          <cell r="FR38">
            <v>118.17079162597656</v>
          </cell>
          <cell r="FS38">
            <v>112.70938110351563</v>
          </cell>
          <cell r="FT38">
            <v>131.33999633789063</v>
          </cell>
          <cell r="FU38">
            <v>117.66456604003906</v>
          </cell>
          <cell r="FV38">
            <v>119.68983459472656</v>
          </cell>
          <cell r="FW38">
            <v>117.5025634765625</v>
          </cell>
          <cell r="FX38">
            <v>167.88938903808594</v>
          </cell>
          <cell r="FY38">
            <v>115.29998779296875</v>
          </cell>
          <cell r="FZ38">
            <v>119.08819580078125</v>
          </cell>
          <cell r="GA38">
            <v>114.33485412597656</v>
          </cell>
          <cell r="GB38">
            <v>11146.046875</v>
          </cell>
          <cell r="GC38">
            <v>5545453.5</v>
          </cell>
          <cell r="GD38">
            <v>176.25</v>
          </cell>
          <cell r="GE38">
            <v>110.79696655273438</v>
          </cell>
        </row>
        <row r="39">
          <cell r="B39">
            <v>0.79729998111724854</v>
          </cell>
          <cell r="C39">
            <v>102.69191291457051</v>
          </cell>
          <cell r="D39">
            <v>134.45000549634332</v>
          </cell>
          <cell r="F39">
            <v>3.7991342948467479</v>
          </cell>
          <cell r="G39">
            <v>107.38762213123427</v>
          </cell>
          <cell r="H39">
            <v>1.0492379929829112</v>
          </cell>
          <cell r="I39">
            <v>102.67575770759296</v>
          </cell>
          <cell r="K39">
            <v>0.7972999999999999</v>
          </cell>
          <cell r="L39">
            <v>135.91378328730397</v>
          </cell>
          <cell r="M39">
            <v>135.76901196151522</v>
          </cell>
          <cell r="O39">
            <v>1.1287793652606204E-2</v>
          </cell>
          <cell r="P39">
            <v>143.66335232613307</v>
          </cell>
          <cell r="Q39">
            <v>1.3686677097735673</v>
          </cell>
          <cell r="R39">
            <v>134.66441493395027</v>
          </cell>
          <cell r="T39">
            <v>321.49193548387092</v>
          </cell>
          <cell r="U39">
            <v>101.76962308435778</v>
          </cell>
          <cell r="V39">
            <v>1.1249044426518737</v>
          </cell>
          <cell r="W39">
            <v>112.62292055036565</v>
          </cell>
          <cell r="Y39">
            <v>3540.5342996198797</v>
          </cell>
          <cell r="Z39">
            <v>103.2534858266214</v>
          </cell>
          <cell r="AA39">
            <v>1.1445723612077081</v>
          </cell>
          <cell r="AB39">
            <v>114.42849835878927</v>
          </cell>
          <cell r="AD39">
            <v>1.1688204329572998</v>
          </cell>
          <cell r="AE39">
            <v>105.06288569630408</v>
          </cell>
          <cell r="AF39">
            <v>1.4021661589217593</v>
          </cell>
          <cell r="AG39">
            <v>139.93369340722927</v>
          </cell>
          <cell r="AK39">
            <v>111.20596473567511</v>
          </cell>
          <cell r="AL39">
            <v>111.36290254792932</v>
          </cell>
          <cell r="AN39">
            <v>121.52727920200097</v>
          </cell>
          <cell r="AO39">
            <v>121.9224927587931</v>
          </cell>
          <cell r="AP39">
            <v>134.44999999999999</v>
          </cell>
          <cell r="AQ39">
            <v>110.27497630481591</v>
          </cell>
          <cell r="AS39">
            <v>122.80541439708429</v>
          </cell>
          <cell r="AT39">
            <v>122.78144209406484</v>
          </cell>
          <cell r="AU39">
            <v>126.36205291748047</v>
          </cell>
          <cell r="CG39">
            <v>0.79729998111724854</v>
          </cell>
          <cell r="CH39">
            <v>2.4799997918307781E-3</v>
          </cell>
          <cell r="CI39">
            <v>1.5299998223781586E-2</v>
          </cell>
          <cell r="CJ39">
            <v>2.0985999435652047E-4</v>
          </cell>
          <cell r="CK39">
            <v>1.5571917174383998E-5</v>
          </cell>
          <cell r="CL39">
            <v>1</v>
          </cell>
          <cell r="CM39">
            <v>0.19840049743652344</v>
          </cell>
          <cell r="CN39">
            <v>6.359834223985672E-4</v>
          </cell>
          <cell r="CO39">
            <v>2.2519199410453439E-4</v>
          </cell>
          <cell r="CP39">
            <v>0.68214070796966553</v>
          </cell>
          <cell r="CQ39">
            <v>0.25</v>
          </cell>
          <cell r="CR39">
            <v>2.7323853224515915E-2</v>
          </cell>
          <cell r="CS39">
            <v>0.60926598310470581</v>
          </cell>
          <cell r="CT39">
            <v>1.5361099243164063</v>
          </cell>
          <cell r="CU39">
            <v>3.3168114721775055E-2</v>
          </cell>
          <cell r="CV39">
            <v>3.5803136415779591E-4</v>
          </cell>
          <cell r="CW39">
            <v>3.7069088421048946E-7</v>
          </cell>
          <cell r="CX39">
            <v>0.12029057741165161</v>
          </cell>
          <cell r="CY39">
            <v>0.17630147933959961</v>
          </cell>
          <cell r="DB39">
            <v>1</v>
          </cell>
          <cell r="DC39">
            <v>321.49195485563655</v>
          </cell>
          <cell r="DD39">
            <v>52.111115926664851</v>
          </cell>
          <cell r="DE39">
            <v>3.7991994784997281</v>
          </cell>
          <cell r="DF39">
            <v>51201.144482634234</v>
          </cell>
          <cell r="DG39">
            <v>0.79729998111724854</v>
          </cell>
          <cell r="DH39">
            <v>4.0186390226785491</v>
          </cell>
          <cell r="DI39">
            <v>1253.6489993878884</v>
          </cell>
          <cell r="DJ39">
            <v>3540.5343084583237</v>
          </cell>
          <cell r="DK39">
            <v>1.1688204087545881</v>
          </cell>
          <cell r="DL39">
            <v>3.1891999244689941</v>
          </cell>
          <cell r="DM39">
            <v>29.17963197086285</v>
          </cell>
          <cell r="DN39">
            <v>1.3086238247774094</v>
          </cell>
          <cell r="DO39">
            <v>0.51903836339841358</v>
          </cell>
          <cell r="DP39">
            <v>24.038145906249433</v>
          </cell>
          <cell r="DQ39">
            <v>2226.8998220107133</v>
          </cell>
          <cell r="DR39">
            <v>2150848.6317794574</v>
          </cell>
          <cell r="DS39">
            <v>6.6281166677650374</v>
          </cell>
          <cell r="DT39">
            <v>4.5223669370434179</v>
          </cell>
          <cell r="DW39">
            <v>100</v>
          </cell>
          <cell r="DX39">
            <v>101.76962970503278</v>
          </cell>
          <cell r="DY39">
            <v>109.96598982917222</v>
          </cell>
          <cell r="DZ39">
            <v>107.38850144510343</v>
          </cell>
          <cell r="EA39">
            <v>143.66334242028847</v>
          </cell>
          <cell r="EB39">
            <v>102.69191291457051</v>
          </cell>
          <cell r="EC39">
            <v>103.71704954191217</v>
          </cell>
          <cell r="ED39">
            <v>99.152721979383003</v>
          </cell>
          <cell r="EE39">
            <v>103.25348794268847</v>
          </cell>
          <cell r="EF39">
            <v>105.06288476396989</v>
          </cell>
          <cell r="EG39">
            <v>102.69191291457051</v>
          </cell>
          <cell r="EH39">
            <v>115.84565744918478</v>
          </cell>
          <cell r="EI39">
            <v>104.9677992171338</v>
          </cell>
          <cell r="EJ39">
            <v>105.49535220909169</v>
          </cell>
          <cell r="EK39">
            <v>105.04202782296775</v>
          </cell>
          <cell r="EL39">
            <v>140.86276340443104</v>
          </cell>
          <cell r="EM39">
            <v>109.73840978243814</v>
          </cell>
          <cell r="EN39">
            <v>102.22449267055168</v>
          </cell>
          <cell r="EO39">
            <v>103.99142449754113</v>
          </cell>
          <cell r="ER39">
            <v>134.45000549634332</v>
          </cell>
          <cell r="ES39">
            <v>121.66636214783395</v>
          </cell>
          <cell r="ET39">
            <v>126.9788484838468</v>
          </cell>
          <cell r="EU39">
            <v>138.29032602987013</v>
          </cell>
          <cell r="EV39">
            <v>144.22080110267683</v>
          </cell>
          <cell r="EW39">
            <v>101.65153389146569</v>
          </cell>
          <cell r="EX39">
            <v>101.3289556079343</v>
          </cell>
          <cell r="EY39">
            <v>102.89393066128838</v>
          </cell>
          <cell r="EZ39">
            <v>121.31225139854125</v>
          </cell>
          <cell r="FA39">
            <v>101.11038494186731</v>
          </cell>
          <cell r="FB39">
            <v>120.3226272870177</v>
          </cell>
          <cell r="FC39">
            <v>102.58360265274567</v>
          </cell>
          <cell r="FD39">
            <v>101.1511048554691</v>
          </cell>
          <cell r="FE39">
            <v>101.23553382015622</v>
          </cell>
          <cell r="FF39">
            <v>101.5225307582071</v>
          </cell>
          <cell r="FG39">
            <v>118.04268746129874</v>
          </cell>
          <cell r="FH39">
            <v>107.53632699834405</v>
          </cell>
          <cell r="FI39">
            <v>103.88233292848217</v>
          </cell>
          <cell r="FJ39">
            <v>101.07039523987071</v>
          </cell>
          <cell r="FM39">
            <v>134.44999694824219</v>
          </cell>
          <cell r="FN39">
            <v>121.66635131835938</v>
          </cell>
          <cell r="FO39">
            <v>127</v>
          </cell>
          <cell r="FP39">
            <v>138.29031372070313</v>
          </cell>
          <cell r="FQ39">
            <v>2623.494384765625</v>
          </cell>
          <cell r="FR39">
            <v>118.553466796875</v>
          </cell>
          <cell r="FS39">
            <v>113.10942077636719</v>
          </cell>
          <cell r="FT39">
            <v>131.84999084472656</v>
          </cell>
          <cell r="FU39">
            <v>121.31224060058594</v>
          </cell>
          <cell r="FV39">
            <v>120.31159973144531</v>
          </cell>
          <cell r="FW39">
            <v>120.32261657714844</v>
          </cell>
          <cell r="FX39">
            <v>168.39727783203125</v>
          </cell>
          <cell r="FY39">
            <v>115.69999694824219</v>
          </cell>
          <cell r="FZ39">
            <v>119.64320373535156</v>
          </cell>
          <cell r="GA39">
            <v>114.56007385253906</v>
          </cell>
          <cell r="GB39">
            <v>11357.8203125</v>
          </cell>
          <cell r="GC39">
            <v>5587600.5</v>
          </cell>
          <cell r="GD39">
            <v>177.83999633789063</v>
          </cell>
          <cell r="GE39">
            <v>111.39434814453125</v>
          </cell>
        </row>
        <row r="40">
          <cell r="B40">
            <v>0.79369997978210449</v>
          </cell>
          <cell r="C40">
            <v>102.2282342084919</v>
          </cell>
          <cell r="D40">
            <v>138.34999964078267</v>
          </cell>
          <cell r="F40">
            <v>3.8391271729619421</v>
          </cell>
          <cell r="G40">
            <v>108.51807442632699</v>
          </cell>
          <cell r="H40">
            <v>1.0613251566235424</v>
          </cell>
          <cell r="I40">
            <v>103.85857675688152</v>
          </cell>
          <cell r="K40">
            <v>0.79369999999999996</v>
          </cell>
          <cell r="L40">
            <v>138.62831837916838</v>
          </cell>
          <cell r="M40">
            <v>138.48065561121206</v>
          </cell>
          <cell r="O40">
            <v>1.1981906129939986E-2</v>
          </cell>
          <cell r="P40">
            <v>152.49754335177644</v>
          </cell>
          <cell r="Q40">
            <v>1.4208943924988959</v>
          </cell>
          <cell r="R40">
            <v>139.80304399849578</v>
          </cell>
          <cell r="T40">
            <v>320.04032258064512</v>
          </cell>
          <cell r="U40">
            <v>101.31010892017405</v>
          </cell>
          <cell r="V40">
            <v>1.1500080574774212</v>
          </cell>
          <cell r="W40">
            <v>115.13623840282217</v>
          </cell>
          <cell r="Y40">
            <v>3495.613416954408</v>
          </cell>
          <cell r="Z40">
            <v>101.94344690901606</v>
          </cell>
          <cell r="AA40">
            <v>1.1698515861599303</v>
          </cell>
          <cell r="AB40">
            <v>116.95578614678425</v>
          </cell>
          <cell r="AD40">
            <v>1.1728510906170435</v>
          </cell>
          <cell r="AE40">
            <v>105.42519329552626</v>
          </cell>
          <cell r="AF40">
            <v>1.444018323473359</v>
          </cell>
          <cell r="AG40">
            <v>144.11046512970191</v>
          </cell>
          <cell r="AK40">
            <v>112.37851331657858</v>
          </cell>
          <cell r="AL40">
            <v>112.53710587108952</v>
          </cell>
          <cell r="AN40">
            <v>123.52896378076188</v>
          </cell>
          <cell r="AO40">
            <v>123.93068692854578</v>
          </cell>
          <cell r="AP40">
            <v>138.35</v>
          </cell>
          <cell r="AQ40">
            <v>111.63498196356154</v>
          </cell>
          <cell r="AS40">
            <v>125.63077784150495</v>
          </cell>
          <cell r="AT40">
            <v>125.6062540117555</v>
          </cell>
          <cell r="AU40">
            <v>128.92745971679688</v>
          </cell>
          <cell r="CG40">
            <v>0.79369997978210449</v>
          </cell>
          <cell r="CH40">
            <v>2.4799997918307781E-3</v>
          </cell>
          <cell r="CI40">
            <v>1.5299998223781586E-2</v>
          </cell>
          <cell r="CJ40">
            <v>2.0673999097198248E-4</v>
          </cell>
          <cell r="CK40">
            <v>1.4603599993279204E-5</v>
          </cell>
          <cell r="CL40">
            <v>1</v>
          </cell>
          <cell r="CM40">
            <v>0.19766348600387573</v>
          </cell>
          <cell r="CN40">
            <v>6.3967006281018257E-4</v>
          </cell>
          <cell r="CO40">
            <v>2.2705599258188158E-4</v>
          </cell>
          <cell r="CP40">
            <v>0.67672699689865112</v>
          </cell>
          <cell r="CQ40">
            <v>0.25</v>
          </cell>
          <cell r="CR40">
            <v>2.9037181288003922E-2</v>
          </cell>
          <cell r="CS40">
            <v>0.60460895299911499</v>
          </cell>
          <cell r="CT40">
            <v>1.5271797180175781</v>
          </cell>
          <cell r="CU40">
            <v>3.2926071435213089E-2</v>
          </cell>
          <cell r="CV40">
            <v>3.4811417572200298E-4</v>
          </cell>
          <cell r="CW40">
            <v>3.6879998788208468E-7</v>
          </cell>
          <cell r="CX40">
            <v>0.12006384134292603</v>
          </cell>
          <cell r="CY40">
            <v>0.17520052194595337</v>
          </cell>
          <cell r="DB40">
            <v>1</v>
          </cell>
          <cell r="DC40">
            <v>320.04034129219889</v>
          </cell>
          <cell r="DD40">
            <v>51.875821694437533</v>
          </cell>
          <cell r="DE40">
            <v>3.8391216718668968</v>
          </cell>
          <cell r="DF40">
            <v>54349.611064900244</v>
          </cell>
          <cell r="DG40">
            <v>0.79369997978210449</v>
          </cell>
          <cell r="DH40">
            <v>4.0154102096860811</v>
          </cell>
          <cell r="DI40">
            <v>1240.795882013364</v>
          </cell>
          <cell r="DJ40">
            <v>3495.6134421155089</v>
          </cell>
          <cell r="DK40">
            <v>1.1728510661160627</v>
          </cell>
          <cell r="DL40">
            <v>3.174799919128418</v>
          </cell>
          <cell r="DM40">
            <v>27.333919635994569</v>
          </cell>
          <cell r="DN40">
            <v>1.3127492999318293</v>
          </cell>
          <cell r="DO40">
            <v>0.51971616072298366</v>
          </cell>
          <cell r="DP40">
            <v>24.105517153597461</v>
          </cell>
          <cell r="DQ40">
            <v>2279.9990208268259</v>
          </cell>
          <cell r="DR40">
            <v>2152114.9833548036</v>
          </cell>
          <cell r="DS40">
            <v>6.6106495586388974</v>
          </cell>
          <cell r="DT40">
            <v>4.5302375299255591</v>
          </cell>
          <cell r="DW40">
            <v>100</v>
          </cell>
          <cell r="DX40">
            <v>101.3101153296507</v>
          </cell>
          <cell r="DY40">
            <v>109.46946691485995</v>
          </cell>
          <cell r="DZ40">
            <v>108.51694561982069</v>
          </cell>
          <cell r="EA40">
            <v>152.49750496250132</v>
          </cell>
          <cell r="EB40">
            <v>102.2282342084919</v>
          </cell>
          <cell r="EC40">
            <v>103.63371711140238</v>
          </cell>
          <cell r="ED40">
            <v>98.136152290238087</v>
          </cell>
          <cell r="EE40">
            <v>101.94344947752737</v>
          </cell>
          <cell r="EF40">
            <v>105.42519234066842</v>
          </cell>
          <cell r="EG40">
            <v>102.2282342084919</v>
          </cell>
          <cell r="EH40">
            <v>108.51802017437637</v>
          </cell>
          <cell r="EI40">
            <v>105.29871329609617</v>
          </cell>
          <cell r="EJ40">
            <v>105.63311556633899</v>
          </cell>
          <cell r="EK40">
            <v>105.33642708595583</v>
          </cell>
          <cell r="EL40">
            <v>144.22155835599079</v>
          </cell>
          <cell r="EM40">
            <v>109.80302028363785</v>
          </cell>
          <cell r="EN40">
            <v>101.95509995187417</v>
          </cell>
          <cell r="EO40">
            <v>104.17240807911428</v>
          </cell>
          <cell r="ER40">
            <v>138.34999964078267</v>
          </cell>
          <cell r="ES40">
            <v>121.90969407867252</v>
          </cell>
          <cell r="ET40">
            <v>129.17847902838042</v>
          </cell>
          <cell r="EU40">
            <v>142.16199995847066</v>
          </cell>
          <cell r="EV40">
            <v>152.30397518171876</v>
          </cell>
          <cell r="EW40">
            <v>102.17653042927792</v>
          </cell>
          <cell r="EX40">
            <v>101.95610181587936</v>
          </cell>
          <cell r="EY40">
            <v>103.29192340355419</v>
          </cell>
          <cell r="EZ40">
            <v>120.58411717845688</v>
          </cell>
          <cell r="FA40">
            <v>101.19748250595029</v>
          </cell>
          <cell r="FB40">
            <v>123.09008358803538</v>
          </cell>
          <cell r="FC40">
            <v>102.96176294100749</v>
          </cell>
          <cell r="FD40">
            <v>101.93792749500035</v>
          </cell>
          <cell r="FE40">
            <v>101.63806482351858</v>
          </cell>
          <cell r="FF40">
            <v>101.58906026785904</v>
          </cell>
          <cell r="FG40">
            <v>120.04940364821996</v>
          </cell>
          <cell r="FH40">
            <v>107.77288341702504</v>
          </cell>
          <cell r="FI40">
            <v>104.57160640195762</v>
          </cell>
          <cell r="FJ40">
            <v>101.65332274620256</v>
          </cell>
          <cell r="FM40">
            <v>138.34999084472656</v>
          </cell>
          <cell r="FN40">
            <v>121.90968322753906</v>
          </cell>
          <cell r="FO40">
            <v>129.19999694824219</v>
          </cell>
          <cell r="FP40">
            <v>142.1619873046875</v>
          </cell>
          <cell r="FQ40">
            <v>2770.533935546875</v>
          </cell>
          <cell r="FR40">
            <v>119.16575622558594</v>
          </cell>
          <cell r="FS40">
            <v>113.80947875976563</v>
          </cell>
          <cell r="FT40">
            <v>132.3599853515625</v>
          </cell>
          <cell r="FU40">
            <v>120.5841064453125</v>
          </cell>
          <cell r="FV40">
            <v>120.41523742675781</v>
          </cell>
          <cell r="FW40">
            <v>123.09007263183594</v>
          </cell>
          <cell r="FX40">
            <v>169.01805114746094</v>
          </cell>
          <cell r="FY40">
            <v>116.59999084472656</v>
          </cell>
          <cell r="FZ40">
            <v>120.11892700195313</v>
          </cell>
          <cell r="GA40">
            <v>114.63514709472656</v>
          </cell>
          <cell r="GB40">
            <v>11550.90234375</v>
          </cell>
          <cell r="GC40">
            <v>5599892</v>
          </cell>
          <cell r="GD40">
            <v>179.01998901367188</v>
          </cell>
          <cell r="GE40">
            <v>112.03681945800781</v>
          </cell>
        </row>
        <row r="41">
          <cell r="B41">
            <v>0.79539996385574341</v>
          </cell>
          <cell r="C41">
            <v>102.44719146495846</v>
          </cell>
          <cell r="D41">
            <v>140.01000340843223</v>
          </cell>
          <cell r="F41">
            <v>3.9006410507897402</v>
          </cell>
          <cell r="G41">
            <v>110.25684661897067</v>
          </cell>
          <cell r="H41">
            <v>1.0677747332678738</v>
          </cell>
          <cell r="I41">
            <v>104.48971590098293</v>
          </cell>
          <cell r="K41">
            <v>0.7954</v>
          </cell>
          <cell r="L41">
            <v>140.10990685105818</v>
          </cell>
          <cell r="M41">
            <v>139.96066593905968</v>
          </cell>
          <cell r="O41">
            <v>1.279674130222457E-2</v>
          </cell>
          <cell r="P41">
            <v>162.8682106448145</v>
          </cell>
          <cell r="Q41">
            <v>1.4583027884172848</v>
          </cell>
          <cell r="R41">
            <v>143.48368884310958</v>
          </cell>
          <cell r="T41">
            <v>322.0242914979757</v>
          </cell>
          <cell r="U41">
            <v>101.938142617579</v>
          </cell>
          <cell r="V41">
            <v>1.1757244510723763</v>
          </cell>
          <cell r="W41">
            <v>117.7109062971536</v>
          </cell>
          <cell r="Y41">
            <v>3473.7568457554135</v>
          </cell>
          <cell r="Z41">
            <v>101.30603826570587</v>
          </cell>
          <cell r="AA41">
            <v>1.1706290848697944</v>
          </cell>
          <cell r="AB41">
            <v>117.03351649644232</v>
          </cell>
          <cell r="AD41">
            <v>1.1979511029915644</v>
          </cell>
          <cell r="AE41">
            <v>107.68138223329824</v>
          </cell>
          <cell r="AF41">
            <v>1.4912855880145608</v>
          </cell>
          <cell r="AG41">
            <v>148.82765421775778</v>
          </cell>
          <cell r="AK41">
            <v>114.47031360181415</v>
          </cell>
          <cell r="AL41">
            <v>114.63185817927835</v>
          </cell>
          <cell r="AN41">
            <v>125.57603729302781</v>
          </cell>
          <cell r="AO41">
            <v>125.9844176391717</v>
          </cell>
          <cell r="AP41">
            <v>140.01</v>
          </cell>
          <cell r="AQ41">
            <v>111.1327913591652</v>
          </cell>
          <cell r="AS41">
            <v>127.39358378151155</v>
          </cell>
          <cell r="AT41">
            <v>127.36871584219358</v>
          </cell>
          <cell r="AU41">
            <v>130.82022094726563</v>
          </cell>
          <cell r="CG41">
            <v>0.79539996385574341</v>
          </cell>
          <cell r="CH41">
            <v>2.4699999485164881E-3</v>
          </cell>
          <cell r="CI41">
            <v>1.5199996531009674E-2</v>
          </cell>
          <cell r="CJ41">
            <v>2.039199898717925E-4</v>
          </cell>
          <cell r="CK41">
            <v>1.3702999240194913E-5</v>
          </cell>
          <cell r="CL41">
            <v>1</v>
          </cell>
          <cell r="CM41">
            <v>0.1958586573600769</v>
          </cell>
          <cell r="CN41">
            <v>6.3872453756630421E-4</v>
          </cell>
          <cell r="CO41">
            <v>2.2897399321664125E-4</v>
          </cell>
          <cell r="CP41">
            <v>0.66396695375442505</v>
          </cell>
          <cell r="CQ41">
            <v>0.25</v>
          </cell>
          <cell r="CR41">
            <v>2.9206186532974243E-2</v>
          </cell>
          <cell r="CS41">
            <v>0.59425097703933716</v>
          </cell>
          <cell r="CT41">
            <v>1.5153293609619141</v>
          </cell>
          <cell r="CU41">
            <v>3.2334979623556137E-2</v>
          </cell>
          <cell r="CV41">
            <v>3.4350785426795483E-4</v>
          </cell>
          <cell r="CW41">
            <v>3.6723599805554841E-7</v>
          </cell>
          <cell r="CX41">
            <v>0.1200263500213623</v>
          </cell>
          <cell r="CY41">
            <v>0.17201793193817139</v>
          </cell>
          <cell r="DB41">
            <v>1</v>
          </cell>
          <cell r="DC41">
            <v>322.02428357679531</v>
          </cell>
          <cell r="DD41">
            <v>52.32895693318347</v>
          </cell>
          <cell r="DE41">
            <v>3.9005492514776168</v>
          </cell>
          <cell r="DF41">
            <v>58045.684007819415</v>
          </cell>
          <cell r="DG41">
            <v>0.79539996385574341</v>
          </cell>
          <cell r="DH41">
            <v>4.0610916799732681</v>
          </cell>
          <cell r="DI41">
            <v>1245.294202859985</v>
          </cell>
          <cell r="DJ41">
            <v>3473.7567908124151</v>
          </cell>
          <cell r="DK41">
            <v>1.1979511319925271</v>
          </cell>
          <cell r="DL41">
            <v>3.1815998554229736</v>
          </cell>
          <cell r="DM41">
            <v>27.233954797820811</v>
          </cell>
          <cell r="DN41">
            <v>1.3384916383622385</v>
          </cell>
          <cell r="DO41">
            <v>0.524902364031825</v>
          </cell>
          <cell r="DP41">
            <v>24.598746407630081</v>
          </cell>
          <cell r="DQ41">
            <v>2315.5219130311011</v>
          </cell>
          <cell r="DR41">
            <v>2165909.5733186556</v>
          </cell>
          <cell r="DS41">
            <v>6.6268778790172158</v>
          </cell>
          <cell r="DT41">
            <v>4.6239363239271762</v>
          </cell>
          <cell r="DW41">
            <v>100</v>
          </cell>
          <cell r="DX41">
            <v>101.93814059936608</v>
          </cell>
          <cell r="DY41">
            <v>110.42568257382415</v>
          </cell>
          <cell r="DZ41">
            <v>110.25326290432399</v>
          </cell>
          <cell r="EA41">
            <v>162.8681753483763</v>
          </cell>
          <cell r="EB41">
            <v>102.44719146495846</v>
          </cell>
          <cell r="EC41">
            <v>104.81271012127108</v>
          </cell>
          <cell r="ED41">
            <v>98.491930308245401</v>
          </cell>
          <cell r="EE41">
            <v>101.3060384866495</v>
          </cell>
          <cell r="EF41">
            <v>107.68138611431831</v>
          </cell>
          <cell r="EG41">
            <v>102.44719146495846</v>
          </cell>
          <cell r="EH41">
            <v>108.12115113875576</v>
          </cell>
          <cell r="EI41">
            <v>107.36356689311999</v>
          </cell>
          <cell r="EJ41">
            <v>106.6872194308624</v>
          </cell>
          <cell r="EK41">
            <v>107.49174310855001</v>
          </cell>
          <cell r="EL41">
            <v>146.46856233459539</v>
          </cell>
          <cell r="EM41">
            <v>110.50683381280354</v>
          </cell>
          <cell r="EN41">
            <v>102.20538700937827</v>
          </cell>
          <cell r="EO41">
            <v>106.32700349288228</v>
          </cell>
          <cell r="ER41">
            <v>140.01000340843223</v>
          </cell>
          <cell r="ES41">
            <v>121.42200787803719</v>
          </cell>
          <cell r="ET41">
            <v>132.9778491996191</v>
          </cell>
          <cell r="EU41">
            <v>145.29000621833856</v>
          </cell>
          <cell r="EV41">
            <v>162.51429821507321</v>
          </cell>
          <cell r="EW41">
            <v>102.57027456179365</v>
          </cell>
          <cell r="EX41">
            <v>102.13528254112934</v>
          </cell>
          <cell r="EY41">
            <v>103.68992805357043</v>
          </cell>
          <cell r="EZ41">
            <v>121.18738871652883</v>
          </cell>
          <cell r="FA41">
            <v>101.28456724648143</v>
          </cell>
          <cell r="FB41">
            <v>124.6899982812244</v>
          </cell>
          <cell r="FC41">
            <v>104.54314276454849</v>
          </cell>
          <cell r="FD41">
            <v>102.11277548822432</v>
          </cell>
          <cell r="FE41">
            <v>102.3760275703891</v>
          </cell>
          <cell r="FF41">
            <v>101.76370023069536</v>
          </cell>
          <cell r="FG41">
            <v>122.33035900329456</v>
          </cell>
          <cell r="FH41">
            <v>108.52729852779963</v>
          </cell>
          <cell r="FI41">
            <v>104.81110335318461</v>
          </cell>
          <cell r="FJ41">
            <v>101.90897740317737</v>
          </cell>
          <cell r="FM41">
            <v>140.00999450683594</v>
          </cell>
          <cell r="FN41">
            <v>121.4219970703125</v>
          </cell>
          <cell r="FO41">
            <v>133</v>
          </cell>
          <cell r="FP41">
            <v>145.28999328613281</v>
          </cell>
          <cell r="FQ41">
            <v>2956.26806640625</v>
          </cell>
          <cell r="FR41">
            <v>119.62496948242188</v>
          </cell>
          <cell r="FS41">
            <v>114.00949096679688</v>
          </cell>
          <cell r="FT41">
            <v>132.8699951171875</v>
          </cell>
          <cell r="FU41">
            <v>121.1873779296875</v>
          </cell>
          <cell r="FV41">
            <v>120.51885986328125</v>
          </cell>
          <cell r="FW41">
            <v>124.68998718261719</v>
          </cell>
          <cell r="FX41">
            <v>171.61398315429688</v>
          </cell>
          <cell r="FY41">
            <v>116.79998779296875</v>
          </cell>
          <cell r="FZ41">
            <v>120.99107360839844</v>
          </cell>
          <cell r="GA41">
            <v>114.83221435546875</v>
          </cell>
          <cell r="GB41">
            <v>11770.37109375</v>
          </cell>
          <cell r="GC41">
            <v>5639091.5</v>
          </cell>
          <cell r="GD41">
            <v>179.42999267578125</v>
          </cell>
          <cell r="GE41">
            <v>112.31858825683594</v>
          </cell>
        </row>
        <row r="42">
          <cell r="B42">
            <v>0.79409998655319214</v>
          </cell>
          <cell r="C42">
            <v>102.27975491772885</v>
          </cell>
          <cell r="D42">
            <v>140.57000100262968</v>
          </cell>
          <cell r="F42">
            <v>3.9781758903804891</v>
          </cell>
          <cell r="G42">
            <v>112.44847276581977</v>
          </cell>
          <cell r="H42">
            <v>1.0761342555507698</v>
          </cell>
          <cell r="I42">
            <v>105.30775746086748</v>
          </cell>
          <cell r="K42">
            <v>0.79409999999999992</v>
          </cell>
          <cell r="L42">
            <v>140.0221317122772</v>
          </cell>
          <cell r="M42">
            <v>139.87298429574989</v>
          </cell>
          <cell r="O42">
            <v>1.3430338490381808E-2</v>
          </cell>
          <cell r="P42">
            <v>170.93220427159946</v>
          </cell>
          <cell r="Q42">
            <v>1.4602244357597811</v>
          </cell>
          <cell r="R42">
            <v>143.67276140852391</v>
          </cell>
          <cell r="T42">
            <v>322.80487804878044</v>
          </cell>
          <cell r="U42">
            <v>102.18524057025566</v>
          </cell>
          <cell r="V42">
            <v>1.1828110419669446</v>
          </cell>
          <cell r="W42">
            <v>118.42039995104159</v>
          </cell>
          <cell r="Y42">
            <v>3456.5160616348917</v>
          </cell>
          <cell r="Z42">
            <v>100.80324097349512</v>
          </cell>
          <cell r="AA42">
            <v>1.1812960375231805</v>
          </cell>
          <cell r="AB42">
            <v>118.0999439374329</v>
          </cell>
          <cell r="AD42">
            <v>1.2176721163665805</v>
          </cell>
          <cell r="AE42">
            <v>109.45406391785114</v>
          </cell>
          <cell r="AF42">
            <v>1.5195311501231497</v>
          </cell>
          <cell r="AG42">
            <v>151.64651117209871</v>
          </cell>
          <cell r="AK42">
            <v>116.10905089613954</v>
          </cell>
          <cell r="AL42">
            <v>116.27290811795193</v>
          </cell>
          <cell r="AN42">
            <v>127.20243844471065</v>
          </cell>
          <cell r="AO42">
            <v>127.61610793900421</v>
          </cell>
          <cell r="AP42">
            <v>140.57</v>
          </cell>
          <cell r="AQ42">
            <v>110.1506716277441</v>
          </cell>
          <cell r="AS42">
            <v>128.07538921303384</v>
          </cell>
          <cell r="AT42">
            <v>128.05038818148631</v>
          </cell>
          <cell r="AU42">
            <v>131.48280334472656</v>
          </cell>
          <cell r="CG42">
            <v>0.79409998655319214</v>
          </cell>
          <cell r="CH42">
            <v>2.4599998723715544E-3</v>
          </cell>
          <cell r="CI42">
            <v>1.4999996870756149E-2</v>
          </cell>
          <cell r="CJ42">
            <v>1.9960998906753957E-4</v>
          </cell>
          <cell r="CK42">
            <v>1.3035199117439333E-5</v>
          </cell>
          <cell r="CL42">
            <v>1</v>
          </cell>
          <cell r="CM42">
            <v>0.19263339042663574</v>
          </cell>
          <cell r="CN42">
            <v>6.4188661053776741E-4</v>
          </cell>
          <cell r="CO42">
            <v>2.2973999148234725E-4</v>
          </cell>
          <cell r="CP42">
            <v>0.65214598178863525</v>
          </cell>
          <cell r="CQ42">
            <v>0.25</v>
          </cell>
          <cell r="CR42">
            <v>2.8582632541656494E-2</v>
          </cell>
          <cell r="CS42">
            <v>0.58318758010864258</v>
          </cell>
          <cell r="CT42">
            <v>1.5145196914672852</v>
          </cell>
          <cell r="CU42">
            <v>3.1741581857204437E-2</v>
          </cell>
          <cell r="CV42">
            <v>3.4124916419386864E-4</v>
          </cell>
          <cell r="CW42">
            <v>3.6535294611894642E-7</v>
          </cell>
          <cell r="CX42">
            <v>0.12006527185440063</v>
          </cell>
          <cell r="CY42">
            <v>0.16902709007263184</v>
          </cell>
          <cell r="DB42">
            <v>1</v>
          </cell>
          <cell r="DC42">
            <v>322.8048893301945</v>
          </cell>
          <cell r="DD42">
            <v>52.940010147692888</v>
          </cell>
          <cell r="DE42">
            <v>3.9782577528447352</v>
          </cell>
          <cell r="DF42">
            <v>60919.666772929748</v>
          </cell>
          <cell r="DG42">
            <v>0.79409998655319214</v>
          </cell>
          <cell r="DH42">
            <v>4.1223382135073017</v>
          </cell>
          <cell r="DI42">
            <v>1237.1343684640838</v>
          </cell>
          <cell r="DJ42">
            <v>3456.5161312553159</v>
          </cell>
          <cell r="DK42">
            <v>1.2176721297511039</v>
          </cell>
          <cell r="DL42">
            <v>3.1763999462127686</v>
          </cell>
          <cell r="DM42">
            <v>27.782604887631194</v>
          </cell>
          <cell r="DN42">
            <v>1.3616544892901499</v>
          </cell>
          <cell r="DO42">
            <v>0.52432463640261973</v>
          </cell>
          <cell r="DP42">
            <v>25.017656338792516</v>
          </cell>
          <cell r="DQ42">
            <v>2327.0386271248194</v>
          </cell>
          <cell r="DR42">
            <v>2173514.6657190504</v>
          </cell>
          <cell r="DS42">
            <v>6.6139023740034677</v>
          </cell>
          <cell r="DT42">
            <v>4.6980634063567157</v>
          </cell>
          <cell r="DW42">
            <v>100</v>
          </cell>
          <cell r="DX42">
            <v>102.1852446318907</v>
          </cell>
          <cell r="DY42">
            <v>111.71514011809144</v>
          </cell>
          <cell r="DZ42">
            <v>112.44977813301502</v>
          </cell>
          <cell r="EA42">
            <v>170.93217419578664</v>
          </cell>
          <cell r="EB42">
            <v>102.27975491772885</v>
          </cell>
          <cell r="EC42">
            <v>106.39342182913323</v>
          </cell>
          <cell r="ED42">
            <v>97.846558444470418</v>
          </cell>
          <cell r="EE42">
            <v>100.80324481806389</v>
          </cell>
          <cell r="EF42">
            <v>109.45406641611727</v>
          </cell>
          <cell r="EG42">
            <v>102.27975491772885</v>
          </cell>
          <cell r="EH42">
            <v>110.29933934987181</v>
          </cell>
          <cell r="EI42">
            <v>109.22151372204232</v>
          </cell>
          <cell r="EJ42">
            <v>106.56979539437137</v>
          </cell>
          <cell r="EK42">
            <v>109.32229812789707</v>
          </cell>
          <cell r="EL42">
            <v>147.19705319733887</v>
          </cell>
          <cell r="EM42">
            <v>110.89485309688369</v>
          </cell>
          <cell r="EN42">
            <v>102.00526765667807</v>
          </cell>
          <cell r="EO42">
            <v>108.03154914408813</v>
          </cell>
          <cell r="ER42">
            <v>140.57000100262968</v>
          </cell>
          <cell r="ES42">
            <v>121.47100385407799</v>
          </cell>
          <cell r="ET42">
            <v>135.5774070227051</v>
          </cell>
          <cell r="EU42">
            <v>147.61500337352783</v>
          </cell>
          <cell r="EV42">
            <v>169.8529641206149</v>
          </cell>
          <cell r="EW42">
            <v>102.76714008636466</v>
          </cell>
          <cell r="EX42">
            <v>102.31446326637932</v>
          </cell>
          <cell r="EY42">
            <v>104.09573228011132</v>
          </cell>
          <cell r="EZ42">
            <v>119.9750015236538</v>
          </cell>
          <cell r="FA42">
            <v>101.45874955109554</v>
          </cell>
          <cell r="FB42">
            <v>125.06000869013545</v>
          </cell>
          <cell r="FC42">
            <v>104.9213030528103</v>
          </cell>
          <cell r="FD42">
            <v>101.93792749500035</v>
          </cell>
          <cell r="FE42">
            <v>102.57728661649399</v>
          </cell>
          <cell r="FF42">
            <v>101.58906026785904</v>
          </cell>
          <cell r="FG42">
            <v>128.813851994278</v>
          </cell>
          <cell r="FH42">
            <v>110.35055257802721</v>
          </cell>
          <cell r="FI42">
            <v>103.98747271399291</v>
          </cell>
          <cell r="FJ42">
            <v>102.26691607432579</v>
          </cell>
          <cell r="FM42">
            <v>140.56999206542969</v>
          </cell>
          <cell r="FN42">
            <v>121.47099304199219</v>
          </cell>
          <cell r="FO42">
            <v>135.59999084472656</v>
          </cell>
          <cell r="FP42">
            <v>147.614990234375</v>
          </cell>
          <cell r="FQ42">
            <v>3089.764404296875</v>
          </cell>
          <cell r="FR42">
            <v>119.85456848144531</v>
          </cell>
          <cell r="FS42">
            <v>114.20950317382813</v>
          </cell>
          <cell r="FT42">
            <v>133.38999938964844</v>
          </cell>
          <cell r="FU42">
            <v>119.97499084472656</v>
          </cell>
          <cell r="FV42">
            <v>120.72611999511719</v>
          </cell>
          <cell r="FW42">
            <v>125.05999755859375</v>
          </cell>
          <cell r="FX42">
            <v>172.23475646972656</v>
          </cell>
          <cell r="FY42">
            <v>116.59999084472656</v>
          </cell>
          <cell r="FZ42">
            <v>121.22892761230469</v>
          </cell>
          <cell r="GA42">
            <v>114.63514709472656</v>
          </cell>
          <cell r="GB42">
            <v>12394.19921875</v>
          </cell>
          <cell r="GC42">
            <v>5733828</v>
          </cell>
          <cell r="GD42">
            <v>178.01998901367188</v>
          </cell>
          <cell r="GE42">
            <v>112.71308898925781</v>
          </cell>
        </row>
        <row r="43">
          <cell r="B43">
            <v>0.79427999258041382</v>
          </cell>
          <cell r="C43">
            <v>102.30293962073819</v>
          </cell>
          <cell r="D43">
            <v>141.70000595728595</v>
          </cell>
          <cell r="F43">
            <v>4.013497576075455</v>
          </cell>
          <cell r="G43">
            <v>113.44688754720674</v>
          </cell>
          <cell r="H43">
            <v>1.0814421131827137</v>
          </cell>
          <cell r="I43">
            <v>105.82717089024062</v>
          </cell>
          <cell r="K43">
            <v>0.79427999999999999</v>
          </cell>
          <cell r="L43">
            <v>140.99553284269336</v>
          </cell>
          <cell r="M43">
            <v>140.84534858818859</v>
          </cell>
          <cell r="O43">
            <v>1.3974337306961352E-2</v>
          </cell>
          <cell r="P43">
            <v>177.85585082791494</v>
          </cell>
          <cell r="Q43">
            <v>1.4632171590185437</v>
          </cell>
          <cell r="R43">
            <v>143.96721807161501</v>
          </cell>
          <cell r="T43">
            <v>328.21487603305786</v>
          </cell>
          <cell r="U43">
            <v>103.89779816495363</v>
          </cell>
          <cell r="V43">
            <v>1.2282680346552435</v>
          </cell>
          <cell r="W43">
            <v>122.97145253993885</v>
          </cell>
          <cell r="Y43">
            <v>3451.7854737144025</v>
          </cell>
          <cell r="Z43">
            <v>100.66528165677498</v>
          </cell>
          <cell r="AA43">
            <v>1.2209023015055416</v>
          </cell>
          <cell r="AB43">
            <v>122.05957590715938</v>
          </cell>
          <cell r="AD43">
            <v>1.2131348468692942</v>
          </cell>
          <cell r="AE43">
            <v>109.04621801344597</v>
          </cell>
          <cell r="AF43">
            <v>1.525331519970764</v>
          </cell>
          <cell r="AG43">
            <v>152.22537778554542</v>
          </cell>
          <cell r="AK43">
            <v>117.0744641842643</v>
          </cell>
          <cell r="AL43">
            <v>117.2396838316419</v>
          </cell>
          <cell r="AN43">
            <v>128.04769762436652</v>
          </cell>
          <cell r="AO43">
            <v>128.46411594912018</v>
          </cell>
          <cell r="AP43">
            <v>141.69999999999999</v>
          </cell>
          <cell r="AQ43">
            <v>110.30317606834429</v>
          </cell>
          <cell r="AS43">
            <v>129.31909487878613</v>
          </cell>
          <cell r="AT43">
            <v>129.29385106894389</v>
          </cell>
          <cell r="AU43">
            <v>132.11430358886719</v>
          </cell>
          <cell r="CG43">
            <v>0.79427999258041382</v>
          </cell>
          <cell r="CH43">
            <v>2.4199998006224632E-3</v>
          </cell>
          <cell r="CI43">
            <v>1.4899998903274536E-2</v>
          </cell>
          <cell r="CJ43">
            <v>1.9789999350905418E-4</v>
          </cell>
          <cell r="CK43">
            <v>1.253059963346459E-5</v>
          </cell>
          <cell r="CL43">
            <v>1</v>
          </cell>
          <cell r="CM43">
            <v>0.19317352771759033</v>
          </cell>
          <cell r="CN43">
            <v>6.4841681160032749E-4</v>
          </cell>
          <cell r="CO43">
            <v>2.3010699078440666E-4</v>
          </cell>
          <cell r="CP43">
            <v>0.65473347902297974</v>
          </cell>
          <cell r="CQ43">
            <v>0.25</v>
          </cell>
          <cell r="CR43">
            <v>2.8580199927091599E-2</v>
          </cell>
          <cell r="CS43">
            <v>0.58449798822402954</v>
          </cell>
          <cell r="CT43">
            <v>1.5422496795654297</v>
          </cell>
          <cell r="CU43">
            <v>3.1834162771701813E-2</v>
          </cell>
          <cell r="CV43">
            <v>3.3467193134129047E-4</v>
          </cell>
          <cell r="CW43">
            <v>3.6316356499810354E-7</v>
          </cell>
          <cell r="CX43">
            <v>0.12015616893768311</v>
          </cell>
          <cell r="CY43">
            <v>0.16983073949813843</v>
          </cell>
          <cell r="DB43">
            <v>1</v>
          </cell>
          <cell r="DC43">
            <v>328.2149000078893</v>
          </cell>
          <cell r="DD43">
            <v>53.307385976106133</v>
          </cell>
          <cell r="DE43">
            <v>4.0135422871758433</v>
          </cell>
          <cell r="DF43">
            <v>63387.229327731948</v>
          </cell>
          <cell r="DG43">
            <v>0.79427999258041382</v>
          </cell>
          <cell r="DH43">
            <v>4.1117434773030075</v>
          </cell>
          <cell r="DI43">
            <v>1224.952805619102</v>
          </cell>
          <cell r="DJ43">
            <v>3451.7855797114648</v>
          </cell>
          <cell r="DK43">
            <v>1.2131348373473603</v>
          </cell>
          <cell r="DL43">
            <v>3.1771199703216553</v>
          </cell>
          <cell r="DM43">
            <v>27.791267891989236</v>
          </cell>
          <cell r="DN43">
            <v>1.358909711552297</v>
          </cell>
          <cell r="DO43">
            <v>0.51501388076425059</v>
          </cell>
          <cell r="DP43">
            <v>24.950553852368603</v>
          </cell>
          <cell r="DQ43">
            <v>2373.3092566117411</v>
          </cell>
          <cell r="DR43">
            <v>2187113.6565821562</v>
          </cell>
          <cell r="DS43">
            <v>6.6103971157099162</v>
          </cell>
          <cell r="DT43">
            <v>4.6768917978427584</v>
          </cell>
          <cell r="DW43">
            <v>100</v>
          </cell>
          <cell r="DX43">
            <v>103.89780625296301</v>
          </cell>
          <cell r="DY43">
            <v>112.49038443770316</v>
          </cell>
          <cell r="DZ43">
            <v>113.44713383582804</v>
          </cell>
          <cell r="EA43">
            <v>177.85581404477998</v>
          </cell>
          <cell r="EB43">
            <v>102.30293962073819</v>
          </cell>
          <cell r="EC43">
            <v>106.11998229560383</v>
          </cell>
          <cell r="ED43">
            <v>96.883102872270698</v>
          </cell>
          <cell r="EE43">
            <v>100.66528655972181</v>
          </cell>
          <cell r="EF43">
            <v>109.04621844787133</v>
          </cell>
          <cell r="EG43">
            <v>102.30293962073819</v>
          </cell>
          <cell r="EH43">
            <v>110.33373222488629</v>
          </cell>
          <cell r="EI43">
            <v>109.00134863485111</v>
          </cell>
          <cell r="EJ43">
            <v>104.67736987312225</v>
          </cell>
          <cell r="EK43">
            <v>109.02907329793635</v>
          </cell>
          <cell r="EL43">
            <v>150.12390633620404</v>
          </cell>
          <cell r="EM43">
            <v>111.58868696780954</v>
          </cell>
          <cell r="EN43">
            <v>101.95120656078936</v>
          </cell>
          <cell r="EO43">
            <v>107.54470989399621</v>
          </cell>
          <cell r="ER43">
            <v>141.70000595728595</v>
          </cell>
          <cell r="ES43">
            <v>119.89200896255572</v>
          </cell>
          <cell r="ET43">
            <v>138.9768499153914</v>
          </cell>
          <cell r="EU43">
            <v>149.3859996249135</v>
          </cell>
          <cell r="EV43">
            <v>174.16044981233401</v>
          </cell>
          <cell r="EW43">
            <v>102.83276628901291</v>
          </cell>
          <cell r="EX43">
            <v>102.22487290375433</v>
          </cell>
          <cell r="EY43">
            <v>104.18937482940906</v>
          </cell>
          <cell r="EZ43">
            <v>116.8559979501341</v>
          </cell>
          <cell r="FA43">
            <v>101.54583429162668</v>
          </cell>
          <cell r="FB43">
            <v>125.56000873464026</v>
          </cell>
          <cell r="FC43">
            <v>105.33383732396405</v>
          </cell>
          <cell r="FD43">
            <v>101.50080084191704</v>
          </cell>
          <cell r="FE43">
            <v>102.64437296519563</v>
          </cell>
          <cell r="FF43">
            <v>101.59737645656553</v>
          </cell>
          <cell r="FG43">
            <v>130.10198442452793</v>
          </cell>
          <cell r="FH43">
            <v>111.69685430787388</v>
          </cell>
          <cell r="FI43">
            <v>104.89288171297275</v>
          </cell>
          <cell r="FJ43">
            <v>102.16464590476699</v>
          </cell>
          <cell r="FM43">
            <v>141.69999694824219</v>
          </cell>
          <cell r="FN43">
            <v>119.89199829101563</v>
          </cell>
          <cell r="FO43">
            <v>139</v>
          </cell>
          <cell r="FP43">
            <v>149.385986328125</v>
          </cell>
          <cell r="FQ43">
            <v>3168.12109375</v>
          </cell>
          <cell r="FR43">
            <v>119.93110656738281</v>
          </cell>
          <cell r="FS43">
            <v>114.1094970703125</v>
          </cell>
          <cell r="FT43">
            <v>133.50999450683594</v>
          </cell>
          <cell r="FU43">
            <v>116.85598754882813</v>
          </cell>
          <cell r="FV43">
            <v>120.82974243164063</v>
          </cell>
          <cell r="FW43">
            <v>125.55999755859375</v>
          </cell>
          <cell r="FX43">
            <v>172.91195678710938</v>
          </cell>
          <cell r="FY43">
            <v>116.09999084472656</v>
          </cell>
          <cell r="FZ43">
            <v>121.30821228027344</v>
          </cell>
          <cell r="GA43">
            <v>114.64453125</v>
          </cell>
          <cell r="GB43">
            <v>12518.140625</v>
          </cell>
          <cell r="GC43">
            <v>5803782</v>
          </cell>
          <cell r="GD43">
            <v>179.56999206542969</v>
          </cell>
          <cell r="GE43">
            <v>112.60037231445313</v>
          </cell>
        </row>
        <row r="44">
          <cell r="B44">
            <v>0.79617995023727417</v>
          </cell>
          <cell r="C44">
            <v>102.54765339329624</v>
          </cell>
          <cell r="D44">
            <v>139.7300046113335</v>
          </cell>
          <cell r="F44">
            <v>4.0974688925233984</v>
          </cell>
          <cell r="G44">
            <v>115.82044933806147</v>
          </cell>
          <cell r="H44">
            <v>1.0811486634975851</v>
          </cell>
          <cell r="I44">
            <v>105.79845465143578</v>
          </cell>
          <cell r="K44">
            <v>0.79618</v>
          </cell>
          <cell r="L44">
            <v>139.02398700194817</v>
          </cell>
          <cell r="M44">
            <v>138.87590277952486</v>
          </cell>
          <cell r="O44">
            <v>1.4530634430417832E-2</v>
          </cell>
          <cell r="P44">
            <v>184.93602186086878</v>
          </cell>
          <cell r="Q44">
            <v>1.4376171534231434</v>
          </cell>
          <cell r="R44">
            <v>141.44841109517165</v>
          </cell>
          <cell r="T44">
            <v>329</v>
          </cell>
          <cell r="U44">
            <v>104.14633245577475</v>
          </cell>
          <cell r="V44">
            <v>1.2555275124222234</v>
          </cell>
          <cell r="W44">
            <v>125.70061057540509</v>
          </cell>
          <cell r="Y44">
            <v>3421.6633431891632</v>
          </cell>
          <cell r="Z44">
            <v>99.786822442980778</v>
          </cell>
          <cell r="AA44">
            <v>1.1946185360684989</v>
          </cell>
          <cell r="AB44">
            <v>119.43185929254366</v>
          </cell>
          <cell r="AD44">
            <v>1.198003812492376</v>
          </cell>
          <cell r="AE44">
            <v>107.68612018286066</v>
          </cell>
          <cell r="AF44">
            <v>1.4830586403783041</v>
          </cell>
          <cell r="AG44">
            <v>148.00661944888665</v>
          </cell>
          <cell r="AK44">
            <v>118.14068871918947</v>
          </cell>
          <cell r="AL44">
            <v>118.30741306054891</v>
          </cell>
          <cell r="AN44">
            <v>129.26722908798621</v>
          </cell>
          <cell r="AO44">
            <v>129.6876133977477</v>
          </cell>
          <cell r="AP44">
            <v>139.72999999999999</v>
          </cell>
          <cell r="AQ44">
            <v>107.74352024772992</v>
          </cell>
          <cell r="AS44">
            <v>127.46857154545798</v>
          </cell>
          <cell r="AT44">
            <v>127.44368896810953</v>
          </cell>
          <cell r="AU44">
            <v>130.00752258300781</v>
          </cell>
          <cell r="CG44">
            <v>0.79617995023727417</v>
          </cell>
          <cell r="CH44">
            <v>2.4199998006224632E-3</v>
          </cell>
          <cell r="CI44">
            <v>1.4799997210502625E-2</v>
          </cell>
          <cell r="CJ44">
            <v>1.943099923664704E-4</v>
          </cell>
          <cell r="CK44">
            <v>1.2079699445166625E-5</v>
          </cell>
          <cell r="CL44">
            <v>1</v>
          </cell>
          <cell r="CM44">
            <v>0.19636297225952148</v>
          </cell>
          <cell r="CN44">
            <v>6.5502198413014412E-4</v>
          </cell>
          <cell r="CO44">
            <v>2.3268799122888595E-4</v>
          </cell>
          <cell r="CP44">
            <v>0.66458886861801147</v>
          </cell>
          <cell r="CQ44">
            <v>0.25</v>
          </cell>
          <cell r="CR44">
            <v>2.8155848383903503E-2</v>
          </cell>
          <cell r="CS44">
            <v>0.59253627061843872</v>
          </cell>
          <cell r="CT44">
            <v>1.5536394119262695</v>
          </cell>
          <cell r="CU44">
            <v>3.2265249639749527E-2</v>
          </cell>
          <cell r="CV44">
            <v>3.2645370811223984E-4</v>
          </cell>
          <cell r="CW44">
            <v>3.6116398405283689E-7</v>
          </cell>
          <cell r="CX44">
            <v>0.12025010585784912</v>
          </cell>
          <cell r="CY44">
            <v>0.17238378524780273</v>
          </cell>
          <cell r="DB44">
            <v>1</v>
          </cell>
          <cell r="DC44">
            <v>329.00000654234918</v>
          </cell>
          <cell r="DD44">
            <v>53.795952723036699</v>
          </cell>
          <cell r="DE44">
            <v>4.0974730148497533</v>
          </cell>
          <cell r="DF44">
            <v>65910.576157244097</v>
          </cell>
          <cell r="DG44">
            <v>0.79617995023727417</v>
          </cell>
          <cell r="DH44">
            <v>4.0546338297681173</v>
          </cell>
          <cell r="DI44">
            <v>1215.50111221776</v>
          </cell>
          <cell r="DJ44">
            <v>3421.6632583075743</v>
          </cell>
          <cell r="DK44">
            <v>1.1980037401061225</v>
          </cell>
          <cell r="DL44">
            <v>3.1847198009490967</v>
          </cell>
          <cell r="DM44">
            <v>28.277604687360249</v>
          </cell>
          <cell r="DN44">
            <v>1.3436813739795026</v>
          </cell>
          <cell r="DO44">
            <v>0.5124612211337608</v>
          </cell>
          <cell r="DP44">
            <v>24.676082135636463</v>
          </cell>
          <cell r="DQ44">
            <v>2438.8754988916689</v>
          </cell>
          <cell r="DR44">
            <v>2204483.2413876466</v>
          </cell>
          <cell r="DS44">
            <v>6.6210332586189979</v>
          </cell>
          <cell r="DT44">
            <v>4.6186475664910169</v>
          </cell>
          <cell r="DW44">
            <v>100</v>
          </cell>
          <cell r="DX44">
            <v>104.14633502665147</v>
          </cell>
          <cell r="DY44">
            <v>113.52136842199252</v>
          </cell>
          <cell r="DZ44">
            <v>115.81952705211094</v>
          </cell>
          <cell r="EA44">
            <v>184.93597686684942</v>
          </cell>
          <cell r="EB44">
            <v>102.54765339329624</v>
          </cell>
          <cell r="EC44">
            <v>104.6460394733522</v>
          </cell>
          <cell r="ED44">
            <v>96.135556207681802</v>
          </cell>
          <cell r="EE44">
            <v>99.786821763475643</v>
          </cell>
          <cell r="EF44">
            <v>107.68611495044655</v>
          </cell>
          <cell r="EG44">
            <v>102.54765339329624</v>
          </cell>
          <cell r="EH44">
            <v>112.26453127875176</v>
          </cell>
          <cell r="EI44">
            <v>107.77984781048418</v>
          </cell>
          <cell r="EJ44">
            <v>104.15853784493603</v>
          </cell>
          <cell r="EK44">
            <v>107.82968521625823</v>
          </cell>
          <cell r="EL44">
            <v>154.27130532663367</v>
          </cell>
          <cell r="EM44">
            <v>112.474900245198</v>
          </cell>
          <cell r="EN44">
            <v>102.11524626729305</v>
          </cell>
          <cell r="EO44">
            <v>106.20538898718989</v>
          </cell>
          <cell r="ER44">
            <v>139.7300046113335</v>
          </cell>
          <cell r="ES44">
            <v>115.93500787792276</v>
          </cell>
          <cell r="ET44">
            <v>141.47643354696316</v>
          </cell>
          <cell r="EU44">
            <v>150.43200496704145</v>
          </cell>
          <cell r="EV44">
            <v>177.88296383765356</v>
          </cell>
          <cell r="EW44">
            <v>103.02964489695763</v>
          </cell>
          <cell r="EX44">
            <v>102.04569217850435</v>
          </cell>
          <cell r="EY44">
            <v>103.9942782465385</v>
          </cell>
          <cell r="EZ44">
            <v>116.73900880397875</v>
          </cell>
          <cell r="FA44">
            <v>101.89418607730306</v>
          </cell>
          <cell r="FB44">
            <v>125.68999837023402</v>
          </cell>
          <cell r="FC44">
            <v>107.70591170692062</v>
          </cell>
          <cell r="FD44">
            <v>101.93792749500035</v>
          </cell>
          <cell r="FE44">
            <v>102.24185487298584</v>
          </cell>
          <cell r="FF44">
            <v>102.26265803082681</v>
          </cell>
          <cell r="FG44">
            <v>139.77026498384998</v>
          </cell>
          <cell r="FH44">
            <v>112.91432646715141</v>
          </cell>
          <cell r="FI44">
            <v>106.83220983533849</v>
          </cell>
          <cell r="FJ44">
            <v>102.01124757273618</v>
          </cell>
          <cell r="FM44">
            <v>139.72999572753906</v>
          </cell>
          <cell r="FN44">
            <v>115.93499755859375</v>
          </cell>
          <cell r="FO44">
            <v>141.5</v>
          </cell>
          <cell r="FP44">
            <v>150.43199157714844</v>
          </cell>
          <cell r="FQ44">
            <v>3235.836669921875</v>
          </cell>
          <cell r="FR44">
            <v>120.16072082519531</v>
          </cell>
          <cell r="FS44">
            <v>113.90948486328125</v>
          </cell>
          <cell r="FT44">
            <v>133.25999450683594</v>
          </cell>
          <cell r="FU44">
            <v>116.73899841308594</v>
          </cell>
          <cell r="FV44">
            <v>121.24424743652344</v>
          </cell>
          <cell r="FW44">
            <v>125.68998718261719</v>
          </cell>
          <cell r="FX44">
            <v>176.80586242675781</v>
          </cell>
          <cell r="FY44">
            <v>116.59999084472656</v>
          </cell>
          <cell r="FZ44">
            <v>120.83250427246094</v>
          </cell>
          <cell r="GA44">
            <v>115.39524841308594</v>
          </cell>
          <cell r="GB44">
            <v>13448.40234375</v>
          </cell>
          <cell r="GC44">
            <v>5867042</v>
          </cell>
          <cell r="GD44">
            <v>182.88999938964844</v>
          </cell>
          <cell r="GE44">
            <v>112.43130493164063</v>
          </cell>
        </row>
        <row r="45">
          <cell r="B45">
            <v>0.78929996490478516</v>
          </cell>
          <cell r="C45">
            <v>101.66151408393937</v>
          </cell>
          <cell r="D45">
            <v>139.76000339253767</v>
          </cell>
          <cell r="F45">
            <v>4.1675048668410115</v>
          </cell>
          <cell r="G45">
            <v>117.80011000860274</v>
          </cell>
          <cell r="H45">
            <v>1.1020694187770006</v>
          </cell>
          <cell r="I45">
            <v>107.84570648037722</v>
          </cell>
          <cell r="K45">
            <v>0.78929999999999989</v>
          </cell>
          <cell r="L45">
            <v>137.64962290586064</v>
          </cell>
          <cell r="M45">
            <v>137.50300261525862</v>
          </cell>
          <cell r="O45">
            <v>1.4796678666855861E-2</v>
          </cell>
          <cell r="P45">
            <v>188.32205176627096</v>
          </cell>
          <cell r="Q45">
            <v>1.3866998907048516</v>
          </cell>
          <cell r="R45">
            <v>136.43861701218609</v>
          </cell>
          <cell r="T45">
            <v>330.25104602510459</v>
          </cell>
          <cell r="U45">
            <v>104.54235633190854</v>
          </cell>
          <cell r="V45">
            <v>1.2567998187052496</v>
          </cell>
          <cell r="W45">
            <v>125.82799103902136</v>
          </cell>
          <cell r="Y45">
            <v>3380.5748647641562</v>
          </cell>
          <cell r="Z45">
            <v>98.588548887164833</v>
          </cell>
          <cell r="AA45">
            <v>1.1573768433179557</v>
          </cell>
          <cell r="AB45">
            <v>115.7086250766768</v>
          </cell>
          <cell r="AD45">
            <v>1.1703573700241627</v>
          </cell>
          <cell r="AE45">
            <v>105.20103783569617</v>
          </cell>
          <cell r="AF45">
            <v>1.4490238022340025</v>
          </cell>
          <cell r="AG45">
            <v>144.61000302383204</v>
          </cell>
          <cell r="AK45">
            <v>118.24204379183135</v>
          </cell>
          <cell r="AL45">
            <v>118.40891116907379</v>
          </cell>
          <cell r="AN45">
            <v>131.06903187409816</v>
          </cell>
          <cell r="AO45">
            <v>131.49527574800371</v>
          </cell>
          <cell r="AP45">
            <v>139.76</v>
          </cell>
          <cell r="AQ45">
            <v>106.28518720918517</v>
          </cell>
          <cell r="AS45">
            <v>125.85113290840783</v>
          </cell>
          <cell r="AT45">
            <v>125.82656606411817</v>
          </cell>
          <cell r="AU45">
            <v>128.61802673339844</v>
          </cell>
          <cell r="CG45">
            <v>0.78929996490478516</v>
          </cell>
          <cell r="CH45">
            <v>2.3899998050183058E-3</v>
          </cell>
          <cell r="CI45">
            <v>1.484999805688858E-2</v>
          </cell>
          <cell r="CJ45">
            <v>1.8938998982775956E-4</v>
          </cell>
          <cell r="CK45">
            <v>1.1759999324567616E-5</v>
          </cell>
          <cell r="CL45">
            <v>1</v>
          </cell>
          <cell r="CM45">
            <v>0.19763129949569702</v>
          </cell>
          <cell r="CN45">
            <v>6.593859288841486E-4</v>
          </cell>
          <cell r="CO45">
            <v>2.334809978492558E-4</v>
          </cell>
          <cell r="CP45">
            <v>0.67440938949584961</v>
          </cell>
          <cell r="CQ45">
            <v>0.25</v>
          </cell>
          <cell r="CR45">
            <v>2.8017610311508179E-2</v>
          </cell>
          <cell r="CS45">
            <v>0.60126996040344238</v>
          </cell>
          <cell r="CT45">
            <v>1.5496597290039063</v>
          </cell>
          <cell r="CU45">
            <v>3.2755620777606964E-2</v>
          </cell>
          <cell r="CV45">
            <v>3.1807506456971169E-4</v>
          </cell>
          <cell r="CW45">
            <v>3.5882908377971034E-7</v>
          </cell>
          <cell r="CX45">
            <v>0.12036442756652832</v>
          </cell>
          <cell r="CY45">
            <v>0.17452102899551392</v>
          </cell>
          <cell r="DB45">
            <v>1</v>
          </cell>
          <cell r="DC45">
            <v>330.25105828355481</v>
          </cell>
          <cell r="DD45">
            <v>53.151519743037717</v>
          </cell>
          <cell r="DE45">
            <v>4.1675907244232544</v>
          </cell>
          <cell r="DF45">
            <v>67117.347809355051</v>
          </cell>
          <cell r="DG45">
            <v>0.78929996490478516</v>
          </cell>
          <cell r="DH45">
            <v>3.9938004097471937</v>
          </cell>
          <cell r="DI45">
            <v>1197.022760616813</v>
          </cell>
          <cell r="DJ45">
            <v>3380.5747455918754</v>
          </cell>
          <cell r="DK45">
            <v>1.1703573188606127</v>
          </cell>
          <cell r="DL45">
            <v>3.1571998596191406</v>
          </cell>
          <cell r="DM45">
            <v>28.171566244555187</v>
          </cell>
          <cell r="DN45">
            <v>1.3127214344371665</v>
          </cell>
          <cell r="DO45">
            <v>0.50933759852695737</v>
          </cell>
          <cell r="DP45">
            <v>24.09662666031296</v>
          </cell>
          <cell r="DQ45">
            <v>2481.4896004895609</v>
          </cell>
          <cell r="DR45">
            <v>2199654.3774844804</v>
          </cell>
          <cell r="DS45">
            <v>6.5575850013370438</v>
          </cell>
          <cell r="DT45">
            <v>4.5226639416907988</v>
          </cell>
          <cell r="DW45">
            <v>100</v>
          </cell>
          <cell r="DX45">
            <v>104.54236071414188</v>
          </cell>
          <cell r="DY45">
            <v>112.16147218365674</v>
          </cell>
          <cell r="DZ45">
            <v>117.80148030265063</v>
          </cell>
          <cell r="EA45">
            <v>188.3220115118194</v>
          </cell>
          <cell r="EB45">
            <v>101.66151408393937</v>
          </cell>
          <cell r="EC45">
            <v>103.07598981163648</v>
          </cell>
          <cell r="ED45">
            <v>94.674079462739186</v>
          </cell>
          <cell r="EE45">
            <v>98.588547186065668</v>
          </cell>
          <cell r="EF45">
            <v>105.2010344815419</v>
          </cell>
          <cell r="EG45">
            <v>101.66151408393937</v>
          </cell>
          <cell r="EH45">
            <v>111.84354950852565</v>
          </cell>
          <cell r="EI45">
            <v>105.29647813913704</v>
          </cell>
          <cell r="EJ45">
            <v>103.52365670644866</v>
          </cell>
          <cell r="EK45">
            <v>105.29757735742049</v>
          </cell>
          <cell r="EL45">
            <v>156.9668644405844</v>
          </cell>
          <cell r="EM45">
            <v>112.22852686589103</v>
          </cell>
          <cell r="EN45">
            <v>101.13669289586221</v>
          </cell>
          <cell r="EO45">
            <v>103.99825409292636</v>
          </cell>
          <cell r="ER45">
            <v>139.76000339253767</v>
          </cell>
          <cell r="ES45">
            <v>116.28299985225675</v>
          </cell>
          <cell r="ET45">
            <v>142.4762669995919</v>
          </cell>
          <cell r="EU45">
            <v>150.13101006720314</v>
          </cell>
          <cell r="EV45">
            <v>186.3383852929002</v>
          </cell>
          <cell r="EW45">
            <v>103.22651042152864</v>
          </cell>
          <cell r="EX45">
            <v>101.77692109062939</v>
          </cell>
          <cell r="EY45">
            <v>104.09573228011132</v>
          </cell>
          <cell r="EZ45">
            <v>119.07400046689355</v>
          </cell>
          <cell r="FA45">
            <v>101.80710133677192</v>
          </cell>
          <cell r="FB45">
            <v>125.68999837023402</v>
          </cell>
          <cell r="FC45">
            <v>108.32470846600617</v>
          </cell>
          <cell r="FD45">
            <v>101.85051016841176</v>
          </cell>
          <cell r="FE45">
            <v>102.71147222504982</v>
          </cell>
          <cell r="FF45">
            <v>102.51214369202157</v>
          </cell>
          <cell r="FG45">
            <v>145.08153269855504</v>
          </cell>
          <cell r="FH45">
            <v>112.91432646715141</v>
          </cell>
          <cell r="FI45">
            <v>107.77850355762605</v>
          </cell>
          <cell r="FJ45">
            <v>102.21578791185379</v>
          </cell>
          <cell r="FM45">
            <v>139.75999450683594</v>
          </cell>
          <cell r="FN45">
            <v>116.28298950195313</v>
          </cell>
          <cell r="FO45">
            <v>142.5</v>
          </cell>
          <cell r="FP45">
            <v>150.13099670410156</v>
          </cell>
          <cell r="FQ45">
            <v>3389.647705078125</v>
          </cell>
          <cell r="FR45">
            <v>120.39031982421875</v>
          </cell>
          <cell r="FS45">
            <v>113.60946655273438</v>
          </cell>
          <cell r="FT45">
            <v>133.38999938964844</v>
          </cell>
          <cell r="FU45">
            <v>119.07398986816406</v>
          </cell>
          <cell r="FV45">
            <v>121.140625</v>
          </cell>
          <cell r="FW45">
            <v>125.68998718261719</v>
          </cell>
          <cell r="FX45">
            <v>177.8216552734375</v>
          </cell>
          <cell r="FY45">
            <v>116.5</v>
          </cell>
          <cell r="FZ45">
            <v>121.38751220703125</v>
          </cell>
          <cell r="GA45">
            <v>115.67677307128906</v>
          </cell>
          <cell r="GB45">
            <v>13959.44140625</v>
          </cell>
          <cell r="GC45">
            <v>5867042</v>
          </cell>
          <cell r="GD45">
            <v>184.50999450683594</v>
          </cell>
          <cell r="GE45">
            <v>112.65673828125</v>
          </cell>
        </row>
        <row r="46">
          <cell r="B46">
            <v>0.78799998760223389</v>
          </cell>
          <cell r="C46">
            <v>101.49407753670975</v>
          </cell>
          <cell r="D46">
            <v>140.48999916648859</v>
          </cell>
          <cell r="F46">
            <v>4.2318608641481363</v>
          </cell>
          <cell r="G46">
            <v>119.61921851710443</v>
          </cell>
          <cell r="H46">
            <v>1.1215714279551452</v>
          </cell>
          <cell r="I46">
            <v>109.75412342922768</v>
          </cell>
          <cell r="K46">
            <v>0.78799999999999992</v>
          </cell>
          <cell r="L46">
            <v>137.77706767119886</v>
          </cell>
          <cell r="M46">
            <v>137.63031163021748</v>
          </cell>
          <cell r="O46">
            <v>1.5445912769616684E-2</v>
          </cell>
          <cell r="P46">
            <v>196.58506139575101</v>
          </cell>
          <cell r="Q46">
            <v>1.3920449343628252</v>
          </cell>
          <cell r="R46">
            <v>136.96452054001648</v>
          </cell>
          <cell r="T46">
            <v>325.61983471074382</v>
          </cell>
          <cell r="U46">
            <v>103.07632693002903</v>
          </cell>
          <cell r="V46">
            <v>1.2595120812143386</v>
          </cell>
          <cell r="W46">
            <v>126.09953670413825</v>
          </cell>
          <cell r="Y46">
            <v>3326.9299782567391</v>
          </cell>
          <cell r="Z46">
            <v>97.024089667193692</v>
          </cell>
          <cell r="AA46">
            <v>1.1358694086782104</v>
          </cell>
          <cell r="AB46">
            <v>113.55842161834845</v>
          </cell>
          <cell r="AD46">
            <v>1.1864947148737259</v>
          </cell>
          <cell r="AE46">
            <v>106.65159086297494</v>
          </cell>
          <cell r="AF46">
            <v>1.4738594239514511</v>
          </cell>
          <cell r="AG46">
            <v>147.08855398077415</v>
          </cell>
          <cell r="AK46">
            <v>119.35972173827287</v>
          </cell>
          <cell r="AL46">
            <v>119.52816642238132</v>
          </cell>
          <cell r="AN46">
            <v>132.49557519271883</v>
          </cell>
          <cell r="AO46">
            <v>132.92645826584427</v>
          </cell>
          <cell r="AP46">
            <v>140.49</v>
          </cell>
          <cell r="AQ46">
            <v>105.69001975440369</v>
          </cell>
          <cell r="AS46">
            <v>126.32934270389134</v>
          </cell>
          <cell r="AT46">
            <v>126.30468251037777</v>
          </cell>
          <cell r="AU46">
            <v>129.56146240234375</v>
          </cell>
          <cell r="CG46">
            <v>0.78799998760223389</v>
          </cell>
          <cell r="CH46">
            <v>2.4199998006224632E-3</v>
          </cell>
          <cell r="CI46">
            <v>1.4509998261928558E-2</v>
          </cell>
          <cell r="CJ46">
            <v>1.8620998889673501E-4</v>
          </cell>
          <cell r="CK46">
            <v>1.1247139809711371E-5</v>
          </cell>
          <cell r="CL46">
            <v>1</v>
          </cell>
          <cell r="CM46">
            <v>0.19500398635864258</v>
          </cell>
          <cell r="CN46">
            <v>6.5780919976532459E-4</v>
          </cell>
          <cell r="CO46">
            <v>2.3685499036218971E-4</v>
          </cell>
          <cell r="CP46">
            <v>0.66414117813110352</v>
          </cell>
          <cell r="CQ46">
            <v>0.25</v>
          </cell>
          <cell r="CR46">
            <v>2.7986936271190643E-2</v>
          </cell>
          <cell r="CS46">
            <v>0.59231698513031006</v>
          </cell>
          <cell r="CT46">
            <v>1.559239387512207</v>
          </cell>
          <cell r="CU46">
            <v>3.2259475439786911E-2</v>
          </cell>
          <cell r="CV46">
            <v>3.123837523162365E-4</v>
          </cell>
          <cell r="CW46">
            <v>3.5675265053214389E-7</v>
          </cell>
          <cell r="CX46">
            <v>0.12041950225830078</v>
          </cell>
          <cell r="CY46">
            <v>0.1724504828453064</v>
          </cell>
          <cell r="DB46">
            <v>1</v>
          </cell>
          <cell r="DC46">
            <v>325.6198564146772</v>
          </cell>
          <cell r="DD46">
            <v>54.307379875419706</v>
          </cell>
          <cell r="DE46">
            <v>4.2317815079148557</v>
          </cell>
          <cell r="DF46">
            <v>70062.255909883272</v>
          </cell>
          <cell r="DG46">
            <v>0.78799998760223389</v>
          </cell>
          <cell r="DH46">
            <v>4.0409429689964371</v>
          </cell>
          <cell r="DI46">
            <v>1197.9157297942249</v>
          </cell>
          <cell r="DJ46">
            <v>3326.9300612887828</v>
          </cell>
          <cell r="DK46">
            <v>1.1864946995451624</v>
          </cell>
          <cell r="DL46">
            <v>3.1519999504089355</v>
          </cell>
          <cell r="DM46">
            <v>28.155993209352822</v>
          </cell>
          <cell r="DN46">
            <v>1.330368717062661</v>
          </cell>
          <cell r="DO46">
            <v>0.5053746037415725</v>
          </cell>
          <cell r="DP46">
            <v>24.426931215079886</v>
          </cell>
          <cell r="DQ46">
            <v>2522.5383258874335</v>
          </cell>
          <cell r="DR46">
            <v>2208813.2671945882</v>
          </cell>
          <cell r="DS46">
            <v>6.5437904394586157</v>
          </cell>
          <cell r="DT46">
            <v>4.56942755161257</v>
          </cell>
          <cell r="DW46">
            <v>100</v>
          </cell>
          <cell r="DX46">
            <v>103.07633429523329</v>
          </cell>
          <cell r="DY46">
            <v>114.60059292212522</v>
          </cell>
          <cell r="DZ46">
            <v>119.61590254732631</v>
          </cell>
          <cell r="EA46">
            <v>196.58501705822783</v>
          </cell>
          <cell r="EB46">
            <v>101.49407753670975</v>
          </cell>
          <cell r="EC46">
            <v>104.29269206471103</v>
          </cell>
          <cell r="ED46">
            <v>94.744705550764863</v>
          </cell>
          <cell r="EE46">
            <v>97.02409383487344</v>
          </cell>
          <cell r="EF46">
            <v>106.65159074711883</v>
          </cell>
          <cell r="EG46">
            <v>101.49407753670975</v>
          </cell>
          <cell r="EH46">
            <v>111.78172321464714</v>
          </cell>
          <cell r="EI46">
            <v>106.71200824357787</v>
          </cell>
          <cell r="EJ46">
            <v>102.71817187108967</v>
          </cell>
          <cell r="EK46">
            <v>106.74094409490503</v>
          </cell>
          <cell r="EL46">
            <v>159.56340553175619</v>
          </cell>
          <cell r="EM46">
            <v>112.69582241487088</v>
          </cell>
          <cell r="EN46">
            <v>100.92394134661853</v>
          </cell>
          <cell r="EO46">
            <v>105.07357913357677</v>
          </cell>
          <cell r="ER46">
            <v>140.48999916648859</v>
          </cell>
          <cell r="ES46">
            <v>115.00300095902769</v>
          </cell>
          <cell r="ET46">
            <v>144.17598081781117</v>
          </cell>
          <cell r="EU46">
            <v>150.58100705549938</v>
          </cell>
          <cell r="EV46">
            <v>197.77181259996615</v>
          </cell>
          <cell r="EW46">
            <v>103.55462835139613</v>
          </cell>
          <cell r="EX46">
            <v>102.13528254112934</v>
          </cell>
          <cell r="EY46">
            <v>104.3922709888043</v>
          </cell>
          <cell r="EZ46">
            <v>120.02700348140748</v>
          </cell>
          <cell r="FA46">
            <v>101.72001659624078</v>
          </cell>
          <cell r="FB46">
            <v>126.0700032868706</v>
          </cell>
          <cell r="FC46">
            <v>109.01227178145584</v>
          </cell>
          <cell r="FD46">
            <v>102.72476347457838</v>
          </cell>
          <cell r="FE46">
            <v>103.18107666596124</v>
          </cell>
          <cell r="FF46">
            <v>102.24602565341382</v>
          </cell>
          <cell r="FG46">
            <v>148.56345668017485</v>
          </cell>
          <cell r="FH46">
            <v>113.06109287067102</v>
          </cell>
          <cell r="FI46">
            <v>108.01215346754283</v>
          </cell>
          <cell r="FJ46">
            <v>102.727124915033</v>
          </cell>
          <cell r="FM46">
            <v>140.489990234375</v>
          </cell>
          <cell r="FN46">
            <v>115.00299072265625</v>
          </cell>
          <cell r="FO46">
            <v>144.19999694824219</v>
          </cell>
          <cell r="FP46">
            <v>150.58099365234375</v>
          </cell>
          <cell r="FQ46">
            <v>3597.631103515625</v>
          </cell>
          <cell r="FR46">
            <v>120.77299499511719</v>
          </cell>
          <cell r="FS46">
            <v>114.00949096679688</v>
          </cell>
          <cell r="FT46">
            <v>133.76998901367188</v>
          </cell>
          <cell r="FU46">
            <v>120.02699279785156</v>
          </cell>
          <cell r="FV46">
            <v>121.03700256347656</v>
          </cell>
          <cell r="FW46">
            <v>126.06999206542969</v>
          </cell>
          <cell r="FX46">
            <v>178.95033264160156</v>
          </cell>
          <cell r="FY46">
            <v>117.5</v>
          </cell>
          <cell r="FZ46">
            <v>121.9425048828125</v>
          </cell>
          <cell r="GA46">
            <v>115.37648010253906</v>
          </cell>
          <cell r="GB46">
            <v>14294.46484375</v>
          </cell>
          <cell r="GC46">
            <v>5874668</v>
          </cell>
          <cell r="GD46">
            <v>184.90998840332031</v>
          </cell>
          <cell r="GE46">
            <v>113.22030639648438</v>
          </cell>
        </row>
        <row r="47">
          <cell r="B47">
            <v>0.78739994764328003</v>
          </cell>
          <cell r="C47">
            <v>101.41679263432734</v>
          </cell>
          <cell r="D47">
            <v>141.04999676068604</v>
          </cell>
          <cell r="F47">
            <v>4.2766772271011204</v>
          </cell>
          <cell r="G47">
            <v>120.88601307517504</v>
          </cell>
          <cell r="H47">
            <v>1.1244732186856006</v>
          </cell>
          <cell r="I47">
            <v>110.03808527959046</v>
          </cell>
          <cell r="K47">
            <v>0.78739999999999999</v>
          </cell>
          <cell r="L47">
            <v>137.98338449519161</v>
          </cell>
          <cell r="M47">
            <v>137.83640869165623</v>
          </cell>
          <cell r="O47">
            <v>1.6307361320945221E-2</v>
          </cell>
          <cell r="P47">
            <v>207.54899204058296</v>
          </cell>
          <cell r="Q47">
            <v>1.4087324821802973</v>
          </cell>
          <cell r="R47">
            <v>138.6064229882696</v>
          </cell>
          <cell r="T47">
            <v>328.08333333333337</v>
          </cell>
          <cell r="U47">
            <v>103.85615777061429</v>
          </cell>
          <cell r="V47">
            <v>1.2743543276705078</v>
          </cell>
          <cell r="W47">
            <v>127.58550927215612</v>
          </cell>
          <cell r="Y47">
            <v>3293.3067325829916</v>
          </cell>
          <cell r="Z47">
            <v>96.043526558119453</v>
          </cell>
          <cell r="AA47">
            <v>1.1300014917877572</v>
          </cell>
          <cell r="AB47">
            <v>112.97177726013572</v>
          </cell>
          <cell r="AD47">
            <v>1.2033102003034684</v>
          </cell>
          <cell r="AE47">
            <v>108.16310056439495</v>
          </cell>
          <cell r="AF47">
            <v>1.498103875535874</v>
          </cell>
          <cell r="AG47">
            <v>149.50810720793939</v>
          </cell>
          <cell r="AK47">
            <v>120.81881985757094</v>
          </cell>
          <cell r="AL47">
            <v>120.98932367283527</v>
          </cell>
          <cell r="AN47">
            <v>134.14404257252383</v>
          </cell>
          <cell r="AO47">
            <v>134.58028655441566</v>
          </cell>
          <cell r="AP47">
            <v>141.05000000000001</v>
          </cell>
          <cell r="AQ47">
            <v>104.80732625202756</v>
          </cell>
          <cell r="AS47">
            <v>126.80567519191008</v>
          </cell>
          <cell r="AT47">
            <v>126.78092201563354</v>
          </cell>
          <cell r="AU47">
            <v>130.24104309082031</v>
          </cell>
          <cell r="CG47">
            <v>0.78739994764328003</v>
          </cell>
          <cell r="CH47">
            <v>2.3999998811632395E-3</v>
          </cell>
          <cell r="CI47">
            <v>1.4289997518062592E-2</v>
          </cell>
          <cell r="CJ47">
            <v>1.8410998745821416E-4</v>
          </cell>
          <cell r="CK47">
            <v>1.0644889698596671E-5</v>
          </cell>
          <cell r="CL47">
            <v>1</v>
          </cell>
          <cell r="CM47">
            <v>0.19355535507202148</v>
          </cell>
          <cell r="CN47">
            <v>6.5575935877859592E-4</v>
          </cell>
          <cell r="CO47">
            <v>2.3909099400043488E-4</v>
          </cell>
          <cell r="CP47">
            <v>0.65436160564422607</v>
          </cell>
          <cell r="CQ47">
            <v>0.25</v>
          </cell>
          <cell r="CR47">
            <v>2.8056401759386063E-2</v>
          </cell>
          <cell r="CS47">
            <v>0.58335059881210327</v>
          </cell>
          <cell r="CT47">
            <v>1.5852298736572266</v>
          </cell>
          <cell r="CU47">
            <v>3.1771667301654816E-2</v>
          </cell>
          <cell r="CV47">
            <v>3.034218680113554E-4</v>
          </cell>
          <cell r="CW47">
            <v>3.5473095749694039E-7</v>
          </cell>
          <cell r="CX47">
            <v>0.12048333883285522</v>
          </cell>
          <cell r="CY47">
            <v>0.17069524526596069</v>
          </cell>
          <cell r="DB47">
            <v>1</v>
          </cell>
          <cell r="DC47">
            <v>328.08332776318326</v>
          </cell>
          <cell r="DD47">
            <v>55.101475465478885</v>
          </cell>
          <cell r="DE47">
            <v>4.2767910557920681</v>
          </cell>
          <cell r="DF47">
            <v>73969.761072027264</v>
          </cell>
          <cell r="DG47">
            <v>0.78739994764328003</v>
          </cell>
          <cell r="DH47">
            <v>4.0680866068019164</v>
          </cell>
          <cell r="DI47">
            <v>1200.7452689807969</v>
          </cell>
          <cell r="DJ47">
            <v>3293.3065962402911</v>
          </cell>
          <cell r="DK47">
            <v>1.2033101283014249</v>
          </cell>
          <cell r="DL47">
            <v>3.1495997905731201</v>
          </cell>
          <cell r="DM47">
            <v>28.064894222576534</v>
          </cell>
          <cell r="DN47">
            <v>1.349788530682388</v>
          </cell>
          <cell r="DO47">
            <v>0.49671026311578276</v>
          </cell>
          <cell r="DP47">
            <v>24.783085513496754</v>
          </cell>
          <cell r="DQ47">
            <v>2595.0665744824037</v>
          </cell>
          <cell r="DR47">
            <v>2219710.2649268257</v>
          </cell>
          <cell r="DS47">
            <v>6.535343021458166</v>
          </cell>
          <cell r="DT47">
            <v>4.6128991256694363</v>
          </cell>
          <cell r="DW47">
            <v>100</v>
          </cell>
          <cell r="DX47">
            <v>103.85615650583573</v>
          </cell>
          <cell r="DY47">
            <v>116.27631039673713</v>
          </cell>
          <cell r="DZ47">
            <v>120.88814632515611</v>
          </cell>
          <cell r="EA47">
            <v>207.54893706022182</v>
          </cell>
          <cell r="EB47">
            <v>101.41679263432734</v>
          </cell>
          <cell r="EC47">
            <v>104.99324217909829</v>
          </cell>
          <cell r="ED47">
            <v>94.968497467348328</v>
          </cell>
          <cell r="EE47">
            <v>96.0435243104709</v>
          </cell>
          <cell r="EF47">
            <v>108.16309537216077</v>
          </cell>
          <cell r="EG47">
            <v>101.41679263432734</v>
          </cell>
          <cell r="EH47">
            <v>111.42005237429551</v>
          </cell>
          <cell r="EI47">
            <v>108.26971723394902</v>
          </cell>
          <cell r="EJ47">
            <v>100.95713120351263</v>
          </cell>
          <cell r="EK47">
            <v>108.29726919042115</v>
          </cell>
          <cell r="EL47">
            <v>164.15118690431311</v>
          </cell>
          <cell r="EM47">
            <v>113.25179794233013</v>
          </cell>
          <cell r="EN47">
            <v>100.79365803044341</v>
          </cell>
          <cell r="EO47">
            <v>106.07320410303566</v>
          </cell>
          <cell r="ER47">
            <v>141.04999676068604</v>
          </cell>
          <cell r="ES47">
            <v>114.98000596186372</v>
          </cell>
          <cell r="ET47">
            <v>148.3752782676022</v>
          </cell>
          <cell r="EU47">
            <v>152.38799879348744</v>
          </cell>
          <cell r="EV47">
            <v>210.58789410893519</v>
          </cell>
          <cell r="EW47">
            <v>103.88275936463735</v>
          </cell>
          <cell r="EX47">
            <v>102.40406729857445</v>
          </cell>
          <cell r="EY47">
            <v>104.49372502237713</v>
          </cell>
          <cell r="EZ47">
            <v>119.90700835353925</v>
          </cell>
          <cell r="FA47">
            <v>101.72001659624078</v>
          </cell>
          <cell r="FB47">
            <v>126.18999841473882</v>
          </cell>
          <cell r="FC47">
            <v>109.28729153046162</v>
          </cell>
          <cell r="FD47">
            <v>103.07445946102632</v>
          </cell>
          <cell r="FE47">
            <v>103.18107666596124</v>
          </cell>
          <cell r="FF47">
            <v>102.60362176779297</v>
          </cell>
          <cell r="FG47">
            <v>153.61461331414586</v>
          </cell>
          <cell r="FH47">
            <v>113.30984133192082</v>
          </cell>
          <cell r="FI47">
            <v>108.01215346754283</v>
          </cell>
          <cell r="FJ47">
            <v>102.88052324706381</v>
          </cell>
          <cell r="FM47">
            <v>141.04998779296875</v>
          </cell>
          <cell r="FN47">
            <v>114.97999572753906</v>
          </cell>
          <cell r="FO47">
            <v>148.39999389648438</v>
          </cell>
          <cell r="FP47">
            <v>152.38798522949219</v>
          </cell>
          <cell r="FQ47">
            <v>3830.76611328125</v>
          </cell>
          <cell r="FR47">
            <v>121.15568542480469</v>
          </cell>
          <cell r="FS47">
            <v>114.30952453613281</v>
          </cell>
          <cell r="FT47">
            <v>133.89999389648438</v>
          </cell>
          <cell r="FU47">
            <v>119.90699768066406</v>
          </cell>
          <cell r="FV47">
            <v>121.03700256347656</v>
          </cell>
          <cell r="FW47">
            <v>126.18998718261719</v>
          </cell>
          <cell r="FX47">
            <v>179.40179443359375</v>
          </cell>
          <cell r="FY47">
            <v>117.89999389648438</v>
          </cell>
          <cell r="FZ47">
            <v>121.9425048828125</v>
          </cell>
          <cell r="GA47">
            <v>115.77999877929688</v>
          </cell>
          <cell r="GB47">
            <v>14780.4765625</v>
          </cell>
          <cell r="GC47">
            <v>5887593</v>
          </cell>
          <cell r="GD47">
            <v>184.90998840332031</v>
          </cell>
          <cell r="GE47">
            <v>113.38937377929688</v>
          </cell>
        </row>
        <row r="48">
          <cell r="B48">
            <v>0.78369998931884766</v>
          </cell>
          <cell r="C48">
            <v>100.94023950872996</v>
          </cell>
          <cell r="D48">
            <v>142.56000662231489</v>
          </cell>
          <cell r="F48">
            <v>4.2933126328135742</v>
          </cell>
          <cell r="G48">
            <v>121.35623511104042</v>
          </cell>
          <cell r="H48">
            <v>1.1196539394574736</v>
          </cell>
          <cell r="I48">
            <v>109.56648288846313</v>
          </cell>
          <cell r="K48">
            <v>0.78369999999999995</v>
          </cell>
          <cell r="L48">
            <v>138.28269854974891</v>
          </cell>
          <cell r="M48">
            <v>138.13540392577119</v>
          </cell>
          <cell r="O48">
            <v>1.7054298172052694E-2</v>
          </cell>
          <cell r="P48">
            <v>217.0554957301901</v>
          </cell>
          <cell r="Q48">
            <v>1.4258962063445926</v>
          </cell>
          <cell r="R48">
            <v>140.29517684442283</v>
          </cell>
          <cell r="T48">
            <v>343.72807017543857</v>
          </cell>
          <cell r="U48">
            <v>108.80856495706108</v>
          </cell>
          <cell r="V48">
            <v>1.317788588737363</v>
          </cell>
          <cell r="W48">
            <v>131.9340504884789</v>
          </cell>
          <cell r="Y48">
            <v>3251.5703960634296</v>
          </cell>
          <cell r="Z48">
            <v>94.826359354926311</v>
          </cell>
          <cell r="AA48">
            <v>1.1186776969345318</v>
          </cell>
          <cell r="AB48">
            <v>111.83968209106285</v>
          </cell>
          <cell r="AD48">
            <v>1.184649524000505</v>
          </cell>
          <cell r="AE48">
            <v>106.48573041740542</v>
          </cell>
          <cell r="AF48">
            <v>1.4904563871853873</v>
          </cell>
          <cell r="AG48">
            <v>148.74490144707914</v>
          </cell>
          <cell r="AK48">
            <v>121.30203291747507</v>
          </cell>
          <cell r="AL48">
            <v>121.47321866019406</v>
          </cell>
          <cell r="AN48">
            <v>136.41479443276782</v>
          </cell>
          <cell r="AO48">
            <v>136.85842302760557</v>
          </cell>
          <cell r="AP48">
            <v>142.56</v>
          </cell>
          <cell r="AQ48">
            <v>104.16604023797963</v>
          </cell>
          <cell r="AS48">
            <v>126.53384182794673</v>
          </cell>
          <cell r="AT48">
            <v>126.50914171506159</v>
          </cell>
          <cell r="AU48">
            <v>130.09428405761719</v>
          </cell>
          <cell r="CG48">
            <v>0.78369998931884766</v>
          </cell>
          <cell r="CH48">
            <v>2.2799998987466097E-3</v>
          </cell>
          <cell r="CI48">
            <v>1.4069996774196625E-2</v>
          </cell>
          <cell r="CJ48">
            <v>1.8253999587614089E-4</v>
          </cell>
          <cell r="CK48">
            <v>1.0130839655175805E-5</v>
          </cell>
          <cell r="CL48">
            <v>1</v>
          </cell>
          <cell r="CM48">
            <v>0.19547784328460693</v>
          </cell>
          <cell r="CN48">
            <v>6.6090957261621952E-4</v>
          </cell>
          <cell r="CO48">
            <v>2.4102198949549347E-4</v>
          </cell>
          <cell r="CP48">
            <v>0.66154581308364868</v>
          </cell>
          <cell r="CQ48">
            <v>0.25</v>
          </cell>
          <cell r="CR48">
            <v>2.7982767671346664E-2</v>
          </cell>
          <cell r="CS48">
            <v>0.58971697092056274</v>
          </cell>
          <cell r="CT48">
            <v>1.6629095077514648</v>
          </cell>
          <cell r="CU48">
            <v>3.2118178904056549E-2</v>
          </cell>
          <cell r="CV48">
            <v>2.8750486671924591E-4</v>
          </cell>
          <cell r="CW48">
            <v>3.5290895539219491E-7</v>
          </cell>
          <cell r="CX48">
            <v>0.12049204111099243</v>
          </cell>
          <cell r="CY48">
            <v>0.17230314016342163</v>
          </cell>
          <cell r="DB48">
            <v>1</v>
          </cell>
          <cell r="DC48">
            <v>343.7280807554742</v>
          </cell>
          <cell r="DD48">
            <v>55.700083084318671</v>
          </cell>
          <cell r="DE48">
            <v>4.2933056153382001</v>
          </cell>
          <cell r="DF48">
            <v>77357.851470727648</v>
          </cell>
          <cell r="DG48">
            <v>0.78369998931884766</v>
          </cell>
          <cell r="DH48">
            <v>4.0091499688679075</v>
          </cell>
          <cell r="DI48">
            <v>1185.7900411648761</v>
          </cell>
          <cell r="DJ48">
            <v>3251.5704934611408</v>
          </cell>
          <cell r="DK48">
            <v>1.1846496097765391</v>
          </cell>
          <cell r="DL48">
            <v>3.1347999572753906</v>
          </cell>
          <cell r="DM48">
            <v>28.006521675171108</v>
          </cell>
          <cell r="DN48">
            <v>1.3289425740885032</v>
          </cell>
          <cell r="DO48">
            <v>0.47128240332123827</v>
          </cell>
          <cell r="DP48">
            <v>24.400511363359577</v>
          </cell>
          <cell r="DQ48">
            <v>2725.8668636178113</v>
          </cell>
          <cell r="DR48">
            <v>2220686.0362835107</v>
          </cell>
          <cell r="DS48">
            <v>6.504163943881859</v>
          </cell>
          <cell r="DT48">
            <v>4.548379028818303</v>
          </cell>
          <cell r="DW48">
            <v>100</v>
          </cell>
          <cell r="DX48">
            <v>108.80856882846166</v>
          </cell>
          <cell r="DY48">
            <v>117.53950497920657</v>
          </cell>
          <cell r="DZ48">
            <v>121.35494829533994</v>
          </cell>
          <cell r="EA48">
            <v>217.05545094809932</v>
          </cell>
          <cell r="EB48">
            <v>100.94023950872996</v>
          </cell>
          <cell r="EC48">
            <v>103.47214656390641</v>
          </cell>
          <cell r="ED48">
            <v>93.785669142598451</v>
          </cell>
          <cell r="EE48">
            <v>94.826363902001859</v>
          </cell>
          <cell r="EF48">
            <v>106.48573938767295</v>
          </cell>
          <cell r="EG48">
            <v>100.94023950872996</v>
          </cell>
          <cell r="EH48">
            <v>111.18830832289972</v>
          </cell>
          <cell r="EI48">
            <v>106.59761395659339</v>
          </cell>
          <cell r="EJ48">
            <v>95.788879270485936</v>
          </cell>
          <cell r="EK48">
            <v>106.62549447535838</v>
          </cell>
          <cell r="EL48">
            <v>172.42497183150209</v>
          </cell>
          <cell r="EM48">
            <v>113.30158275536239</v>
          </cell>
          <cell r="EN48">
            <v>100.31278758911962</v>
          </cell>
          <cell r="EO48">
            <v>104.58957022863467</v>
          </cell>
          <cell r="ER48">
            <v>142.56000662231489</v>
          </cell>
          <cell r="ES48">
            <v>117.73949717428182</v>
          </cell>
          <cell r="ET48">
            <v>151.97468479956467</v>
          </cell>
          <cell r="EU48">
            <v>155.28401040379933</v>
          </cell>
          <cell r="EV48">
            <v>221.41713074748429</v>
          </cell>
          <cell r="EW48">
            <v>104.07962488920836</v>
          </cell>
          <cell r="EX48">
            <v>102.31446326637932</v>
          </cell>
          <cell r="EY48">
            <v>104.79027563882053</v>
          </cell>
          <cell r="EZ48">
            <v>120.8660080726885</v>
          </cell>
          <cell r="FA48">
            <v>101.63291903215782</v>
          </cell>
          <cell r="FB48">
            <v>127.57999792811057</v>
          </cell>
          <cell r="FC48">
            <v>109.4591800355015</v>
          </cell>
          <cell r="FD48">
            <v>102.98702879439094</v>
          </cell>
          <cell r="FE48">
            <v>103.24816301466288</v>
          </cell>
          <cell r="FF48">
            <v>102.76162935321632</v>
          </cell>
          <cell r="FG48">
            <v>162.52428053577523</v>
          </cell>
          <cell r="FH48">
            <v>113.62710387611448</v>
          </cell>
          <cell r="FI48">
            <v>108.7954787396542</v>
          </cell>
          <cell r="FJ48">
            <v>103.08504974156662</v>
          </cell>
          <cell r="FM48">
            <v>142.55999755859375</v>
          </cell>
          <cell r="FN48">
            <v>117.73948669433594</v>
          </cell>
          <cell r="FO48">
            <v>152</v>
          </cell>
          <cell r="FP48">
            <v>155.28399658203125</v>
          </cell>
          <cell r="FQ48">
            <v>4027.7587890625</v>
          </cell>
          <cell r="FR48">
            <v>121.38528442382813</v>
          </cell>
          <cell r="FS48">
            <v>114.20950317382813</v>
          </cell>
          <cell r="FT48">
            <v>134.27999877929688</v>
          </cell>
          <cell r="FU48">
            <v>120.86599731445313</v>
          </cell>
          <cell r="FV48">
            <v>120.93336486816406</v>
          </cell>
          <cell r="FW48">
            <v>127.57998657226563</v>
          </cell>
          <cell r="FX48">
            <v>179.6839599609375</v>
          </cell>
          <cell r="FY48">
            <v>117.79998779296875</v>
          </cell>
          <cell r="FZ48">
            <v>122.02178955078125</v>
          </cell>
          <cell r="GA48">
            <v>115.95829772949219</v>
          </cell>
          <cell r="GB48">
            <v>15637.74609375</v>
          </cell>
          <cell r="GC48">
            <v>5904078</v>
          </cell>
          <cell r="GD48">
            <v>186.25099182128906</v>
          </cell>
          <cell r="GE48">
            <v>113.61479187011719</v>
          </cell>
        </row>
        <row r="49">
          <cell r="B49">
            <v>0.78125</v>
          </cell>
          <cell r="C49">
            <v>100.62468188207585</v>
          </cell>
          <cell r="D49">
            <v>143.8400054829919</v>
          </cell>
          <cell r="F49">
            <v>4.323811263217026</v>
          </cell>
          <cell r="G49">
            <v>122.21831977115063</v>
          </cell>
          <cell r="H49">
            <v>1.1220236037255453</v>
          </cell>
          <cell r="I49">
            <v>109.79837219848055</v>
          </cell>
          <cell r="K49">
            <v>0.78125</v>
          </cell>
          <cell r="L49">
            <v>138.7530675239887</v>
          </cell>
          <cell r="M49">
            <v>138.60527187694794</v>
          </cell>
          <cell r="O49">
            <v>1.8042745002381035E-2</v>
          </cell>
          <cell r="P49">
            <v>229.63577400346659</v>
          </cell>
          <cell r="Q49">
            <v>1.4551131775449917</v>
          </cell>
          <cell r="R49">
            <v>143.16986023524728</v>
          </cell>
          <cell r="T49">
            <v>345.68584070796464</v>
          </cell>
          <cell r="U49">
            <v>109.42830544567076</v>
          </cell>
          <cell r="V49">
            <v>1.3109741059881654</v>
          </cell>
          <cell r="W49">
            <v>131.25179969440657</v>
          </cell>
          <cell r="Y49">
            <v>3220.7065147936069</v>
          </cell>
          <cell r="Z49">
            <v>93.926268278957835</v>
          </cell>
          <cell r="AA49">
            <v>1.1014857438254713</v>
          </cell>
          <cell r="AB49">
            <v>110.12091843329921</v>
          </cell>
          <cell r="AD49">
            <v>1.2120754770608841</v>
          </cell>
          <cell r="AE49">
            <v>108.95099342123937</v>
          </cell>
          <cell r="AF49">
            <v>1.5338596937891069</v>
          </cell>
          <cell r="AG49">
            <v>153.07647439262459</v>
          </cell>
          <cell r="AK49">
            <v>123.08608139312511</v>
          </cell>
          <cell r="AL49">
            <v>123.25978484849907</v>
          </cell>
          <cell r="AN49">
            <v>138.87660717082122</v>
          </cell>
          <cell r="AO49">
            <v>139.32824171934075</v>
          </cell>
          <cell r="AP49">
            <v>143.84</v>
          </cell>
          <cell r="AQ49">
            <v>103.2382223625183</v>
          </cell>
          <cell r="AS49">
            <v>127.25121076545511</v>
          </cell>
          <cell r="AT49">
            <v>127.22637061814534</v>
          </cell>
          <cell r="AU49">
            <v>131.38558959960938</v>
          </cell>
          <cell r="CG49">
            <v>0.78125</v>
          </cell>
          <cell r="CH49">
            <v>2.2599999792873859E-3</v>
          </cell>
          <cell r="CI49">
            <v>1.362999901175499E-2</v>
          </cell>
          <cell r="CJ49">
            <v>1.8068999634124339E-4</v>
          </cell>
          <cell r="CK49">
            <v>9.5458999567199498E-6</v>
          </cell>
          <cell r="CL49">
            <v>1</v>
          </cell>
          <cell r="CM49">
            <v>0.19076085090637207</v>
          </cell>
          <cell r="CN49">
            <v>6.5429764799773693E-4</v>
          </cell>
          <cell r="CO49">
            <v>2.4257099721580744E-4</v>
          </cell>
          <cell r="CP49">
            <v>0.64455556869506836</v>
          </cell>
          <cell r="CQ49">
            <v>0.25</v>
          </cell>
          <cell r="CR49">
            <v>2.790316566824913E-2</v>
          </cell>
          <cell r="CS49">
            <v>0.57431298494338989</v>
          </cell>
          <cell r="CT49">
            <v>1.6645097732543945</v>
          </cell>
          <cell r="CU49">
            <v>3.126140683889389E-2</v>
          </cell>
          <cell r="CV49">
            <v>2.67817173153162E-4</v>
          </cell>
          <cell r="CW49">
            <v>3.5055995795119088E-7</v>
          </cell>
          <cell r="CX49">
            <v>0.12049639225006104</v>
          </cell>
          <cell r="CY49">
            <v>0.16837149858474731</v>
          </cell>
          <cell r="DB49">
            <v>1</v>
          </cell>
          <cell r="DC49">
            <v>345.68584387613163</v>
          </cell>
          <cell r="DD49">
            <v>57.318419416334699</v>
          </cell>
          <cell r="DE49">
            <v>4.3237036682681911</v>
          </cell>
          <cell r="DF49">
            <v>81841.419200085977</v>
          </cell>
          <cell r="DG49">
            <v>0.78125</v>
          </cell>
          <cell r="DH49">
            <v>4.0954419960280415</v>
          </cell>
          <cell r="DI49">
            <v>1194.0284401002496</v>
          </cell>
          <cell r="DJ49">
            <v>3220.7065517603805</v>
          </cell>
          <cell r="DK49">
            <v>1.2120754795147852</v>
          </cell>
          <cell r="DL49">
            <v>3.125</v>
          </cell>
          <cell r="DM49">
            <v>27.998615257084627</v>
          </cell>
          <cell r="DN49">
            <v>1.3603209756384107</v>
          </cell>
          <cell r="DO49">
            <v>0.46935741234641465</v>
          </cell>
          <cell r="DP49">
            <v>24.990877858638388</v>
          </cell>
          <cell r="DQ49">
            <v>2917.1019572864016</v>
          </cell>
          <cell r="DR49">
            <v>2228577.4010412646</v>
          </cell>
          <cell r="DS49">
            <v>6.4835966074295825</v>
          </cell>
          <cell r="DT49">
            <v>4.640037099906011</v>
          </cell>
          <cell r="DW49">
            <v>100</v>
          </cell>
          <cell r="DX49">
            <v>109.42830697378768</v>
          </cell>
          <cell r="DY49">
            <v>120.95455287181163</v>
          </cell>
          <cell r="DZ49">
            <v>122.21418229173166</v>
          </cell>
          <cell r="EA49">
            <v>229.63572298060882</v>
          </cell>
          <cell r="EB49">
            <v>100.62468188207585</v>
          </cell>
          <cell r="EC49">
            <v>105.69925738563785</v>
          </cell>
          <cell r="ED49">
            <v>94.43725477748761</v>
          </cell>
          <cell r="EE49">
            <v>93.926271047471388</v>
          </cell>
          <cell r="EF49">
            <v>108.95099493102134</v>
          </cell>
          <cell r="EG49">
            <v>100.62468188207585</v>
          </cell>
          <cell r="EH49">
            <v>111.15691916068509</v>
          </cell>
          <cell r="EI49">
            <v>109.11454945118101</v>
          </cell>
          <cell r="EJ49">
            <v>95.397621869860103</v>
          </cell>
          <cell r="EK49">
            <v>109.20528137176383</v>
          </cell>
          <cell r="EL49">
            <v>184.52156615865059</v>
          </cell>
          <cell r="EM49">
            <v>113.70420793629511</v>
          </cell>
          <cell r="EN49">
            <v>99.995580509068702</v>
          </cell>
          <cell r="EO49">
            <v>106.69723940095071</v>
          </cell>
          <cell r="ER49">
            <v>143.8400054829919</v>
          </cell>
          <cell r="ES49">
            <v>120.09431000595309</v>
          </cell>
          <cell r="ET49">
            <v>153.17448189146958</v>
          </cell>
          <cell r="EU49">
            <v>157.45800656898555</v>
          </cell>
          <cell r="EV49">
            <v>229.04090088625054</v>
          </cell>
          <cell r="EW49">
            <v>104.07962488920836</v>
          </cell>
          <cell r="EX49">
            <v>102.49365766119944</v>
          </cell>
          <cell r="EY49">
            <v>104.89171776464295</v>
          </cell>
          <cell r="EZ49">
            <v>122.92100093138384</v>
          </cell>
          <cell r="FA49">
            <v>101.89418607730306</v>
          </cell>
          <cell r="FB49">
            <v>128.73000718574588</v>
          </cell>
          <cell r="FC49">
            <v>110.24987459491706</v>
          </cell>
          <cell r="FD49">
            <v>102.89961146780234</v>
          </cell>
          <cell r="FE49">
            <v>103.5836076693236</v>
          </cell>
          <cell r="FF49">
            <v>102.93626931605264</v>
          </cell>
          <cell r="FG49">
            <v>179.26427781774234</v>
          </cell>
          <cell r="FH49">
            <v>114.62701495375191</v>
          </cell>
          <cell r="FI49">
            <v>108.160522140789</v>
          </cell>
          <cell r="FJ49">
            <v>102.98277957200781</v>
          </cell>
          <cell r="FM49">
            <v>143.83999633789063</v>
          </cell>
          <cell r="FN49">
            <v>120.09429931640625</v>
          </cell>
          <cell r="FO49">
            <v>153.19999694824219</v>
          </cell>
          <cell r="FP49">
            <v>157.45799255371094</v>
          </cell>
          <cell r="FQ49">
            <v>4166.44140625</v>
          </cell>
          <cell r="FR49">
            <v>121.38528442382813</v>
          </cell>
          <cell r="FS49">
            <v>114.40953063964844</v>
          </cell>
          <cell r="FT49">
            <v>134.40998840332031</v>
          </cell>
          <cell r="FU49">
            <v>122.92098999023438</v>
          </cell>
          <cell r="FV49">
            <v>121.24424743652344</v>
          </cell>
          <cell r="FW49">
            <v>128.72999572753906</v>
          </cell>
          <cell r="FX49">
            <v>180.98193359375</v>
          </cell>
          <cell r="FY49">
            <v>117.69999694824219</v>
          </cell>
          <cell r="FZ49">
            <v>122.41822814941406</v>
          </cell>
          <cell r="GA49">
            <v>116.15536499023438</v>
          </cell>
          <cell r="GB49">
            <v>17248.43359375</v>
          </cell>
          <cell r="GC49">
            <v>5956033.5</v>
          </cell>
          <cell r="GD49">
            <v>185.16398620605469</v>
          </cell>
          <cell r="GE49">
            <v>113.5020751953125</v>
          </cell>
        </row>
        <row r="50">
          <cell r="B50">
            <v>0.7788199782371521</v>
          </cell>
          <cell r="C50">
            <v>100.31169606850389</v>
          </cell>
          <cell r="D50">
            <v>144.98999945259092</v>
          </cell>
          <cell r="F50">
            <v>4.359515315846834</v>
          </cell>
          <cell r="G50">
            <v>123.22754266636765</v>
          </cell>
          <cell r="H50">
            <v>1.1146991088494027</v>
          </cell>
          <cell r="I50">
            <v>109.08161578452788</v>
          </cell>
          <cell r="K50">
            <v>0.77881999999999996</v>
          </cell>
          <cell r="L50">
            <v>139.08231262497904</v>
          </cell>
          <cell r="M50">
            <v>138.93416627583414</v>
          </cell>
          <cell r="O50">
            <v>1.9233619596687759E-2</v>
          </cell>
          <cell r="P50">
            <v>244.79241503389741</v>
          </cell>
          <cell r="Q50">
            <v>1.4977574609061868</v>
          </cell>
          <cell r="R50">
            <v>147.36566863205894</v>
          </cell>
          <cell r="T50">
            <v>350.81981981981983</v>
          </cell>
          <cell r="U50">
            <v>111.05348810647401</v>
          </cell>
          <cell r="V50">
            <v>1.3007577902850427</v>
          </cell>
          <cell r="W50">
            <v>130.2289649822973</v>
          </cell>
          <cell r="Y50">
            <v>3210.6888292499925</v>
          </cell>
          <cell r="Z50">
            <v>93.634120014102947</v>
          </cell>
          <cell r="AA50">
            <v>1.0883416723942199</v>
          </cell>
          <cell r="AB50">
            <v>108.80684130967224</v>
          </cell>
          <cell r="AD50">
            <v>1.2489026279616857</v>
          </cell>
          <cell r="AE50">
            <v>112.26131093153636</v>
          </cell>
          <cell r="AF50">
            <v>1.5892811073967623</v>
          </cell>
          <cell r="AG50">
            <v>158.60743308152394</v>
          </cell>
          <cell r="AK50">
            <v>126.04822826068231</v>
          </cell>
          <cell r="AL50">
            <v>126.22611200305862</v>
          </cell>
          <cell r="AN50">
            <v>141.84207261576859</v>
          </cell>
          <cell r="AO50">
            <v>142.30335102494013</v>
          </cell>
          <cell r="AP50">
            <v>144.99</v>
          </cell>
          <cell r="AQ50">
            <v>101.88797309108273</v>
          </cell>
          <cell r="AS50">
            <v>128.6092270315963</v>
          </cell>
          <cell r="AT50">
            <v>128.58412179192399</v>
          </cell>
          <cell r="AU50">
            <v>133.32757568359375</v>
          </cell>
          <cell r="CG50">
            <v>0.7788199782371521</v>
          </cell>
          <cell r="CH50">
            <v>2.2199999075382948E-3</v>
          </cell>
          <cell r="CI50">
            <v>1.3259999454021454E-2</v>
          </cell>
          <cell r="CJ50">
            <v>1.7863999528344721E-4</v>
          </cell>
          <cell r="CK50">
            <v>8.9269997260998935E-6</v>
          </cell>
          <cell r="CL50">
            <v>1</v>
          </cell>
          <cell r="CM50">
            <v>0.18468219041824341</v>
          </cell>
          <cell r="CN50">
            <v>6.3797109760344028E-4</v>
          </cell>
          <cell r="CO50">
            <v>2.4257099721580744E-4</v>
          </cell>
          <cell r="CP50">
            <v>0.62360340356826782</v>
          </cell>
          <cell r="CQ50">
            <v>0.25</v>
          </cell>
          <cell r="CR50">
            <v>2.7876600623130798E-2</v>
          </cell>
          <cell r="CS50">
            <v>0.55529296398162842</v>
          </cell>
          <cell r="CT50">
            <v>1.6602497100830078</v>
          </cell>
          <cell r="CU50">
            <v>3.0255481600761414E-2</v>
          </cell>
          <cell r="CV50">
            <v>2.0147478790022433E-4</v>
          </cell>
          <cell r="CW50">
            <v>3.4867639442381915E-7</v>
          </cell>
          <cell r="CX50">
            <v>0.12053596973419189</v>
          </cell>
          <cell r="CY50">
            <v>0.16347599029541016</v>
          </cell>
          <cell r="DB50">
            <v>1</v>
          </cell>
          <cell r="DC50">
            <v>350.81982462817626</v>
          </cell>
          <cell r="DD50">
            <v>58.734540746979732</v>
          </cell>
          <cell r="DE50">
            <v>4.3597178616210908</v>
          </cell>
          <cell r="DF50">
            <v>87243.195041231374</v>
          </cell>
          <cell r="DG50">
            <v>0.7788199782371521</v>
          </cell>
          <cell r="DH50">
            <v>4.2170822019891858</v>
          </cell>
          <cell r="DI50">
            <v>1220.7762720957351</v>
          </cell>
          <cell r="DJ50">
            <v>3210.6887763843488</v>
          </cell>
          <cell r="DK50">
            <v>1.2489027060800706</v>
          </cell>
          <cell r="DL50">
            <v>3.1152799129486084</v>
          </cell>
          <cell r="DM50">
            <v>27.938125913061327</v>
          </cell>
          <cell r="DN50">
            <v>1.4025388916379624</v>
          </cell>
          <cell r="DO50">
            <v>0.46909809621241449</v>
          </cell>
          <cell r="DP50">
            <v>25.741450376303124</v>
          </cell>
          <cell r="DQ50">
            <v>3865.5952258544849</v>
          </cell>
          <cell r="DR50">
            <v>2233646.9881310342</v>
          </cell>
          <cell r="DS50">
            <v>6.4613076076346339</v>
          </cell>
          <cell r="DT50">
            <v>4.7641245471569329</v>
          </cell>
          <cell r="DW50">
            <v>100</v>
          </cell>
          <cell r="DX50">
            <v>111.05349016160018</v>
          </cell>
          <cell r="DY50">
            <v>123.94288234957094</v>
          </cell>
          <cell r="DZ50">
            <v>123.23216259963836</v>
          </cell>
          <cell r="EA50">
            <v>244.79236020396854</v>
          </cell>
          <cell r="EB50">
            <v>100.31169606850389</v>
          </cell>
          <cell r="EC50">
            <v>108.83866931011356</v>
          </cell>
          <cell r="ED50">
            <v>96.552775430153986</v>
          </cell>
          <cell r="EE50">
            <v>93.634120157553298</v>
          </cell>
          <cell r="EF50">
            <v>112.26131928181525</v>
          </cell>
          <cell r="EG50">
            <v>100.31169606850389</v>
          </cell>
          <cell r="EH50">
            <v>110.91677124401342</v>
          </cell>
          <cell r="EI50">
            <v>112.50094793033183</v>
          </cell>
          <cell r="EJ50">
            <v>95.34491546351525</v>
          </cell>
          <cell r="EK50">
            <v>112.48513746346003</v>
          </cell>
          <cell r="EL50">
            <v>244.51859950537948</v>
          </cell>
          <cell r="EM50">
            <v>113.96286324902375</v>
          </cell>
          <cell r="EN50">
            <v>99.651820462228599</v>
          </cell>
          <cell r="EO50">
            <v>109.55061918669695</v>
          </cell>
          <cell r="ER50">
            <v>144.98999945259092</v>
          </cell>
          <cell r="ES50">
            <v>123.817210727952</v>
          </cell>
          <cell r="ET50">
            <v>156.37394588863194</v>
          </cell>
          <cell r="EU50">
            <v>161.07900908855518</v>
          </cell>
          <cell r="EV50">
            <v>242.41582319770686</v>
          </cell>
          <cell r="EW50">
            <v>104.40774281907585</v>
          </cell>
          <cell r="EX50">
            <v>102.7624287490744</v>
          </cell>
          <cell r="EY50">
            <v>105.0946258317886</v>
          </cell>
          <cell r="EZ50">
            <v>125.10900466617625</v>
          </cell>
          <cell r="FA50">
            <v>102.41672016759357</v>
          </cell>
          <cell r="FB50">
            <v>132.32999835090621</v>
          </cell>
          <cell r="FC50">
            <v>109.97485484591128</v>
          </cell>
          <cell r="FD50">
            <v>103.16189012766169</v>
          </cell>
          <cell r="FE50">
            <v>103.5836076693236</v>
          </cell>
          <cell r="FF50">
            <v>103.64313183384638</v>
          </cell>
          <cell r="FG50">
            <v>203.82348132110204</v>
          </cell>
          <cell r="FH50">
            <v>116.43812507523297</v>
          </cell>
          <cell r="FI50">
            <v>106.35088068162953</v>
          </cell>
          <cell r="FJ50">
            <v>103.23844807359743</v>
          </cell>
          <cell r="FM50">
            <v>144.989990234375</v>
          </cell>
          <cell r="FN50">
            <v>123.81719970703125</v>
          </cell>
          <cell r="FO50">
            <v>156.39999389648438</v>
          </cell>
          <cell r="FP50">
            <v>161.07899475097656</v>
          </cell>
          <cell r="FQ50">
            <v>4409.7421875</v>
          </cell>
          <cell r="FR50">
            <v>121.76795959472656</v>
          </cell>
          <cell r="FS50">
            <v>114.70954895019531</v>
          </cell>
          <cell r="FT50">
            <v>134.66999816894531</v>
          </cell>
          <cell r="FU50">
            <v>125.10899353027344</v>
          </cell>
          <cell r="FV50">
            <v>121.86601257324219</v>
          </cell>
          <cell r="FW50">
            <v>132.32998657226563</v>
          </cell>
          <cell r="FX50">
            <v>180.53047180175781</v>
          </cell>
          <cell r="FY50">
            <v>118</v>
          </cell>
          <cell r="FZ50">
            <v>122.41822814941406</v>
          </cell>
          <cell r="GA50">
            <v>116.9530029296875</v>
          </cell>
          <cell r="GB50">
            <v>19611.46875</v>
          </cell>
          <cell r="GC50">
            <v>6050139</v>
          </cell>
          <cell r="GD50">
            <v>182.06599426269531</v>
          </cell>
          <cell r="GE50">
            <v>113.78385925292969</v>
          </cell>
        </row>
        <row r="51">
          <cell r="B51">
            <v>0.77579998970031738</v>
          </cell>
          <cell r="C51">
            <v>99.922722774671556</v>
          </cell>
          <cell r="D51">
            <v>148.04000269826273</v>
          </cell>
          <cell r="F51">
            <v>4.3863740834157401</v>
          </cell>
          <cell r="G51">
            <v>123.98674172561458</v>
          </cell>
          <cell r="H51">
            <v>1.1282376512248484</v>
          </cell>
          <cell r="I51">
            <v>110.40646306031451</v>
          </cell>
          <cell r="K51">
            <v>0.77579999999999993</v>
          </cell>
          <cell r="L51">
            <v>141.22591058387093</v>
          </cell>
          <cell r="M51">
            <v>141.07548093783768</v>
          </cell>
          <cell r="O51">
            <v>2.0366616271520768E-2</v>
          </cell>
          <cell r="P51">
            <v>259.21242531139666</v>
          </cell>
          <cell r="Q51">
            <v>1.5320909485226395</v>
          </cell>
          <cell r="R51">
            <v>150.74377055518866</v>
          </cell>
          <cell r="T51">
            <v>362.01586560895936</v>
          </cell>
          <cell r="U51">
            <v>114.59764344673481</v>
          </cell>
          <cell r="V51">
            <v>1.348922974849686</v>
          </cell>
          <cell r="W51">
            <v>135.05115569365202</v>
          </cell>
          <cell r="Y51">
            <v>3103.2</v>
          </cell>
          <cell r="Z51">
            <v>90.499396447471838</v>
          </cell>
          <cell r="AA51">
            <v>1.067624212477926</v>
          </cell>
          <cell r="AB51">
            <v>106.73561548911471</v>
          </cell>
          <cell r="AD51">
            <v>1.2990627257410334</v>
          </cell>
          <cell r="AE51">
            <v>116.77009985317868</v>
          </cell>
          <cell r="AF51">
            <v>1.6852724540140411</v>
          </cell>
          <cell r="AG51">
            <v>168.18719906134095</v>
          </cell>
          <cell r="AK51">
            <v>128.76073038644034</v>
          </cell>
          <cell r="AL51">
            <v>128.94244210828128</v>
          </cell>
          <cell r="AN51">
            <v>144.55176151984415</v>
          </cell>
          <cell r="AO51">
            <v>145.02185198995059</v>
          </cell>
          <cell r="AP51">
            <v>148.04</v>
          </cell>
          <cell r="AQ51">
            <v>102.08116774722926</v>
          </cell>
          <cell r="AS51">
            <v>131.6259506259286</v>
          </cell>
          <cell r="AT51">
            <v>131.60025650495584</v>
          </cell>
          <cell r="AU51">
            <v>137.43055725097656</v>
          </cell>
          <cell r="CG51">
            <v>0.77579998970031738</v>
          </cell>
          <cell r="CH51">
            <v>2.1429997868835926E-3</v>
          </cell>
          <cell r="CI51">
            <v>1.3209998607635498E-2</v>
          </cell>
          <cell r="CJ51">
            <v>1.7697998555377126E-4</v>
          </cell>
          <cell r="CK51">
            <v>8.3976992755196989E-6</v>
          </cell>
          <cell r="CL51">
            <v>1</v>
          </cell>
          <cell r="CM51">
            <v>0.17685979604721069</v>
          </cell>
          <cell r="CN51">
            <v>6.0426280833780766E-4</v>
          </cell>
          <cell r="CO51">
            <v>2.4999980814754963E-4</v>
          </cell>
          <cell r="CP51">
            <v>0.59719979763031006</v>
          </cell>
          <cell r="CQ51">
            <v>0.25</v>
          </cell>
          <cell r="CR51">
            <v>2.7864083647727966E-2</v>
          </cell>
          <cell r="CS51">
            <v>0.53152197599411011</v>
          </cell>
          <cell r="CT51">
            <v>1.6258296966552734</v>
          </cell>
          <cell r="CU51">
            <v>2.896558865904808E-2</v>
          </cell>
          <cell r="CV51">
            <v>1.4999999257270247E-4</v>
          </cell>
          <cell r="CW51">
            <v>3.465526674517605E-7</v>
          </cell>
          <cell r="CX51">
            <v>0.12059998512268066</v>
          </cell>
          <cell r="CY51">
            <v>0.15669810771942139</v>
          </cell>
          <cell r="DB51">
            <v>1</v>
          </cell>
          <cell r="DC51">
            <v>362.01589680440725</v>
          </cell>
          <cell r="DD51">
            <v>58.728241595112507</v>
          </cell>
          <cell r="DE51">
            <v>4.3835464630242535</v>
          </cell>
          <cell r="DF51">
            <v>92382.444791976231</v>
          </cell>
          <cell r="DG51">
            <v>0.77579998970031738</v>
          </cell>
          <cell r="DH51">
            <v>4.3865254118761197</v>
          </cell>
          <cell r="DI51">
            <v>1283.8784366596553</v>
          </cell>
          <cell r="DJ51">
            <v>3103.2023402291616</v>
          </cell>
          <cell r="DK51">
            <v>1.2990627136490891</v>
          </cell>
          <cell r="DL51">
            <v>3.1031999588012695</v>
          </cell>
          <cell r="DM51">
            <v>27.842293308776224</v>
          </cell>
          <cell r="DN51">
            <v>1.4595821522700581</v>
          </cell>
          <cell r="DO51">
            <v>0.4771717427085545</v>
          </cell>
          <cell r="DP51">
            <v>26.783505035309478</v>
          </cell>
          <cell r="DQ51">
            <v>5172.0001874286772</v>
          </cell>
          <cell r="DR51">
            <v>2238620.742425269</v>
          </cell>
          <cell r="DS51">
            <v>6.4328365290520786</v>
          </cell>
          <cell r="DT51">
            <v>4.9509212395177098</v>
          </cell>
          <cell r="DW51">
            <v>100</v>
          </cell>
          <cell r="DX51">
            <v>114.59765387181648</v>
          </cell>
          <cell r="DY51">
            <v>123.92958974476204</v>
          </cell>
          <cell r="DZ51">
            <v>123.90570391030121</v>
          </cell>
          <cell r="EA51">
            <v>259.21238546287765</v>
          </cell>
          <cell r="EB51">
            <v>99.922722774671556</v>
          </cell>
          <cell r="EC51">
            <v>113.21182890349998</v>
          </cell>
          <cell r="ED51">
            <v>101.54360729964745</v>
          </cell>
          <cell r="EE51">
            <v>90.499466324927454</v>
          </cell>
          <cell r="EF51">
            <v>116.77010014798692</v>
          </cell>
          <cell r="EG51">
            <v>99.922722774671556</v>
          </cell>
          <cell r="EH51">
            <v>110.53630753358826</v>
          </cell>
          <cell r="EI51">
            <v>117.0765222209336</v>
          </cell>
          <cell r="EJ51">
            <v>96.985896633279395</v>
          </cell>
          <cell r="EK51">
            <v>117.03871388783564</v>
          </cell>
          <cell r="EL51">
            <v>327.15537157465087</v>
          </cell>
          <cell r="EM51">
            <v>114.21662907839611</v>
          </cell>
          <cell r="EN51">
            <v>99.212715100966676</v>
          </cell>
          <cell r="EO51">
            <v>113.84599247251124</v>
          </cell>
          <cell r="ER51">
            <v>148.04000269826273</v>
          </cell>
          <cell r="ES51">
            <v>125.79830526463999</v>
          </cell>
          <cell r="ET51">
            <v>158.97351896796567</v>
          </cell>
          <cell r="EU51">
            <v>163.49500966981338</v>
          </cell>
          <cell r="EV51">
            <v>256.13131911092876</v>
          </cell>
          <cell r="EW51">
            <v>104.73586074894334</v>
          </cell>
          <cell r="EX51">
            <v>102.94160947432438</v>
          </cell>
          <cell r="EY51">
            <v>105.19606795761102</v>
          </cell>
          <cell r="EZ51">
            <v>125.85900473293346</v>
          </cell>
          <cell r="FA51">
            <v>102.85216951735292</v>
          </cell>
          <cell r="FB51">
            <v>133.130001473872</v>
          </cell>
          <cell r="FC51">
            <v>110.5592776221049</v>
          </cell>
          <cell r="FD51">
            <v>103.33673812088567</v>
          </cell>
          <cell r="FE51">
            <v>103.98613867268595</v>
          </cell>
          <cell r="FF51">
            <v>103.46849187101006</v>
          </cell>
          <cell r="FG51">
            <v>242.14230522819418</v>
          </cell>
          <cell r="FH51">
            <v>116.92720207883146</v>
          </cell>
          <cell r="FI51">
            <v>106.89470900251392</v>
          </cell>
          <cell r="FJ51">
            <v>103.28959008068422</v>
          </cell>
          <cell r="FM51">
            <v>148.03999328613281</v>
          </cell>
          <cell r="FN51">
            <v>125.79829406738281</v>
          </cell>
          <cell r="FO51">
            <v>159</v>
          </cell>
          <cell r="FP51">
            <v>163.4949951171875</v>
          </cell>
          <cell r="FQ51">
            <v>4659.23828125</v>
          </cell>
          <cell r="FR51">
            <v>122.150634765625</v>
          </cell>
          <cell r="FS51">
            <v>114.90956115722656</v>
          </cell>
          <cell r="FT51">
            <v>134.79998779296875</v>
          </cell>
          <cell r="FU51">
            <v>125.85899353027344</v>
          </cell>
          <cell r="FV51">
            <v>122.3841552734375</v>
          </cell>
          <cell r="FW51">
            <v>133.12998962402344</v>
          </cell>
          <cell r="FX51">
            <v>181.48983764648438</v>
          </cell>
          <cell r="FY51">
            <v>118.19999694824219</v>
          </cell>
          <cell r="FZ51">
            <v>122.89395141601563</v>
          </cell>
          <cell r="GA51">
            <v>116.75593566894531</v>
          </cell>
          <cell r="GB51">
            <v>23298.42578125</v>
          </cell>
          <cell r="GC51">
            <v>6075551.5</v>
          </cell>
          <cell r="GD51">
            <v>182.99699401855469</v>
          </cell>
          <cell r="GE51">
            <v>113.84022521972656</v>
          </cell>
        </row>
        <row r="52">
          <cell r="B52">
            <v>0.77279996871948242</v>
          </cell>
          <cell r="C52">
            <v>99.536321293921389</v>
          </cell>
          <cell r="D52">
            <v>149.07000154304515</v>
          </cell>
          <cell r="F52">
            <v>4.4080503959716077</v>
          </cell>
          <cell r="G52">
            <v>124.59945174881787</v>
          </cell>
          <cell r="H52">
            <v>1.1259380854055059</v>
          </cell>
          <cell r="I52">
            <v>110.18143340595722</v>
          </cell>
          <cell r="K52">
            <v>0.77279999999999993</v>
          </cell>
          <cell r="L52">
            <v>141.43954264069279</v>
          </cell>
          <cell r="M52">
            <v>141.28888544013674</v>
          </cell>
          <cell r="O52">
            <v>2.1294822136289773E-2</v>
          </cell>
          <cell r="P52">
            <v>271.02599759004147</v>
          </cell>
          <cell r="Q52">
            <v>1.5337770790235803</v>
          </cell>
          <cell r="R52">
            <v>150.90967041224675</v>
          </cell>
          <cell r="T52">
            <v>369.23076923076923</v>
          </cell>
          <cell r="U52">
            <v>116.88155150519495</v>
          </cell>
          <cell r="V52">
            <v>1.3743805528304442</v>
          </cell>
          <cell r="W52">
            <v>137.59991154670271</v>
          </cell>
          <cell r="Y52">
            <v>3091.2</v>
          </cell>
          <cell r="Z52">
            <v>90.149437451155237</v>
          </cell>
          <cell r="AA52">
            <v>1.0698211187675375</v>
          </cell>
          <cell r="AB52">
            <v>106.95525095846149</v>
          </cell>
          <cell r="AD52">
            <v>1.3112553985994984</v>
          </cell>
          <cell r="AE52">
            <v>117.86607435767993</v>
          </cell>
          <cell r="AF52">
            <v>1.7129606525108796</v>
          </cell>
          <cell r="AG52">
            <v>170.95043211671188</v>
          </cell>
          <cell r="AK52">
            <v>130.44834054101807</v>
          </cell>
          <cell r="AL52">
            <v>130.63243387832566</v>
          </cell>
          <cell r="AN52">
            <v>147.22861110856078</v>
          </cell>
          <cell r="AO52">
            <v>147.70740684429893</v>
          </cell>
          <cell r="AP52">
            <v>149.07</v>
          </cell>
          <cell r="AQ52">
            <v>100.92249480565143</v>
          </cell>
          <cell r="AS52">
            <v>131.83751129534926</v>
          </cell>
          <cell r="AT52">
            <v>131.81177587655182</v>
          </cell>
          <cell r="AU52">
            <v>137.71852111816406</v>
          </cell>
          <cell r="CG52">
            <v>0.77279996871948242</v>
          </cell>
          <cell r="CH52">
            <v>2.0929998718202114E-3</v>
          </cell>
          <cell r="CI52">
            <v>1.3299997895956039E-2</v>
          </cell>
          <cell r="CJ52">
            <v>1.7540999397169799E-4</v>
          </cell>
          <cell r="CK52">
            <v>8.00059933681041E-6</v>
          </cell>
          <cell r="CL52">
            <v>1</v>
          </cell>
          <cell r="CM52">
            <v>0.17484980821609497</v>
          </cell>
          <cell r="CN52">
            <v>5.9049529954791069E-4</v>
          </cell>
          <cell r="CO52">
            <v>2.4999980814754963E-4</v>
          </cell>
          <cell r="CP52">
            <v>0.5893588662147522</v>
          </cell>
          <cell r="CQ52">
            <v>0.25</v>
          </cell>
          <cell r="CR52">
            <v>2.78758704662323E-2</v>
          </cell>
          <cell r="CS52">
            <v>0.52374798059463501</v>
          </cell>
          <cell r="CT52">
            <v>1.6053199768066406</v>
          </cell>
          <cell r="CU52">
            <v>2.8564676642417908E-2</v>
          </cell>
          <cell r="CV52">
            <v>1.3999998918734491E-4</v>
          </cell>
          <cell r="CW52">
            <v>3.4412357763358159E-7</v>
          </cell>
          <cell r="CX52">
            <v>0.12049996852874756</v>
          </cell>
          <cell r="CY52">
            <v>0.15442264080047607</v>
          </cell>
          <cell r="DB52">
            <v>1</v>
          </cell>
          <cell r="DC52">
            <v>369.23077689794809</v>
          </cell>
          <cell r="DD52">
            <v>58.105269998159763</v>
          </cell>
          <cell r="DE52">
            <v>4.405678098616046</v>
          </cell>
          <cell r="DF52">
            <v>96592.75964037636</v>
          </cell>
          <cell r="DG52">
            <v>0.77279996871948242</v>
          </cell>
          <cell r="DH52">
            <v>4.4197930589914485</v>
          </cell>
          <cell r="DI52">
            <v>1308.7317872151498</v>
          </cell>
          <cell r="DJ52">
            <v>3091.2022470968323</v>
          </cell>
          <cell r="DK52">
            <v>1.3112553539457357</v>
          </cell>
          <cell r="DL52">
            <v>3.0911998748779297</v>
          </cell>
          <cell r="DM52">
            <v>27.722899977441816</v>
          </cell>
          <cell r="DN52">
            <v>1.4755187558758458</v>
          </cell>
          <cell r="DO52">
            <v>0.48139933464028989</v>
          </cell>
          <cell r="DP52">
            <v>27.054392331957704</v>
          </cell>
          <cell r="DQ52">
            <v>5520.0002028952913</v>
          </cell>
          <cell r="DR52">
            <v>2245704.7960321684</v>
          </cell>
          <cell r="DS52">
            <v>6.4132794236798185</v>
          </cell>
          <cell r="DT52">
            <v>5.0044473058713548</v>
          </cell>
          <cell r="DW52">
            <v>100</v>
          </cell>
          <cell r="DX52">
            <v>116.88155449326617</v>
          </cell>
          <cell r="DY52">
            <v>122.6149817753074</v>
          </cell>
          <cell r="DZ52">
            <v>124.53127863839373</v>
          </cell>
          <cell r="EA52">
            <v>271.0259476376076</v>
          </cell>
          <cell r="EB52">
            <v>99.536321293921389</v>
          </cell>
          <cell r="EC52">
            <v>114.07043356655419</v>
          </cell>
          <cell r="ED52">
            <v>103.50929096316756</v>
          </cell>
          <cell r="EE52">
            <v>90.149504606271023</v>
          </cell>
          <cell r="EF52">
            <v>117.86607173854125</v>
          </cell>
          <cell r="EG52">
            <v>99.536321293921389</v>
          </cell>
          <cell r="EH52">
            <v>110.0623057032261</v>
          </cell>
          <cell r="EI52">
            <v>118.35483473200217</v>
          </cell>
          <cell r="EJ52">
            <v>97.84516124893247</v>
          </cell>
          <cell r="EK52">
            <v>118.22243875007696</v>
          </cell>
          <cell r="EL52">
            <v>349.1681461767659</v>
          </cell>
          <cell r="EM52">
            <v>114.57806445146164</v>
          </cell>
          <cell r="EN52">
            <v>98.911088669961515</v>
          </cell>
          <cell r="EO52">
            <v>115.07681959586371</v>
          </cell>
          <cell r="ER52">
            <v>149.07000154304515</v>
          </cell>
          <cell r="ES52">
            <v>126.80500396264429</v>
          </cell>
          <cell r="ET52">
            <v>160.27329025138482</v>
          </cell>
          <cell r="EU52">
            <v>165.78401133840026</v>
          </cell>
          <cell r="EV52">
            <v>269.95332480124762</v>
          </cell>
          <cell r="EW52">
            <v>104.99836555953631</v>
          </cell>
          <cell r="EX52">
            <v>103.03121350651949</v>
          </cell>
          <cell r="EY52">
            <v>105.28972241465918</v>
          </cell>
          <cell r="EZ52">
            <v>125.984996565437</v>
          </cell>
          <cell r="FA52">
            <v>102.67798721273881</v>
          </cell>
          <cell r="FB52">
            <v>133.26000636825617</v>
          </cell>
          <cell r="FC52">
            <v>110.04360281169512</v>
          </cell>
          <cell r="FD52">
            <v>103.94871276719294</v>
          </cell>
          <cell r="FE52">
            <v>104.25448406749248</v>
          </cell>
          <cell r="FF52">
            <v>103.01943120311756</v>
          </cell>
          <cell r="FG52">
            <v>316.47999784560204</v>
          </cell>
          <cell r="FH52">
            <v>118.28354035200826</v>
          </cell>
          <cell r="FI52">
            <v>106.34912478660193</v>
          </cell>
          <cell r="FJ52">
            <v>103.34071824315623</v>
          </cell>
          <cell r="FM52">
            <v>149.06999206542969</v>
          </cell>
          <cell r="FN52">
            <v>126.80499267578125</v>
          </cell>
          <cell r="FO52">
            <v>160.29998779296875</v>
          </cell>
          <cell r="FP52">
            <v>165.78399658203125</v>
          </cell>
          <cell r="FQ52">
            <v>4910.671875</v>
          </cell>
          <cell r="FR52">
            <v>122.456787109375</v>
          </cell>
          <cell r="FS52">
            <v>115.00958251953125</v>
          </cell>
          <cell r="FT52">
            <v>134.91999816894531</v>
          </cell>
          <cell r="FU52">
            <v>125.9849853515625</v>
          </cell>
          <cell r="FV52">
            <v>122.17689514160156</v>
          </cell>
          <cell r="FW52">
            <v>133.25999450683594</v>
          </cell>
          <cell r="FX52">
            <v>180.64332580566406</v>
          </cell>
          <cell r="FY52">
            <v>118.89999389648438</v>
          </cell>
          <cell r="FZ52">
            <v>123.21109008789063</v>
          </cell>
          <cell r="GA52">
            <v>116.24920654296875</v>
          </cell>
          <cell r="GB52">
            <v>30451.04296875</v>
          </cell>
          <cell r="GC52">
            <v>6146027</v>
          </cell>
          <cell r="GD52">
            <v>182.06298828125</v>
          </cell>
          <cell r="GE52">
            <v>113.89657592773438</v>
          </cell>
        </row>
        <row r="53">
          <cell r="B53">
            <v>0.77100998163223267</v>
          </cell>
          <cell r="C53">
            <v>99.305771685950148</v>
          </cell>
          <cell r="D53">
            <v>149.51999851989737</v>
          </cell>
          <cell r="F53">
            <v>4.4309951851626233</v>
          </cell>
          <cell r="G53">
            <v>125.24801696402173</v>
          </cell>
          <cell r="H53">
            <v>1.1239745684788465</v>
          </cell>
          <cell r="I53">
            <v>109.98928864036091</v>
          </cell>
          <cell r="K53">
            <v>0.77100999999999997</v>
          </cell>
          <cell r="L53">
            <v>141.44773487791232</v>
          </cell>
          <cell r="M53">
            <v>141.29706895122845</v>
          </cell>
          <cell r="O53">
            <v>2.2331274750908587E-2</v>
          </cell>
          <cell r="P53">
            <v>284.21726080107175</v>
          </cell>
          <cell r="Q53">
            <v>1.5311062709172107</v>
          </cell>
          <cell r="R53">
            <v>150.64688726300113</v>
          </cell>
          <cell r="T53">
            <v>371.57108433734948</v>
          </cell>
          <cell r="U53">
            <v>117.62238808617117</v>
          </cell>
          <cell r="V53">
            <v>1.3654232668305546</v>
          </cell>
          <cell r="W53">
            <v>136.7031280766914</v>
          </cell>
          <cell r="Y53">
            <v>3084.04</v>
          </cell>
          <cell r="Z53">
            <v>89.940628583353003</v>
          </cell>
          <cell r="AA53">
            <v>1.0495800634968759</v>
          </cell>
          <cell r="AB53">
            <v>104.9316536409663</v>
          </cell>
          <cell r="AD53">
            <v>1.3189878810193931</v>
          </cell>
          <cell r="AE53">
            <v>118.56113143721318</v>
          </cell>
          <cell r="AF53">
            <v>1.7286867779652249</v>
          </cell>
          <cell r="AG53">
            <v>172.5198715186043</v>
          </cell>
          <cell r="AK53">
            <v>131.61291277475496</v>
          </cell>
          <cell r="AL53">
            <v>131.79864959781449</v>
          </cell>
          <cell r="AN53">
            <v>149.7997693764126</v>
          </cell>
          <cell r="AO53">
            <v>150.28692666365416</v>
          </cell>
          <cell r="AP53">
            <v>149.52000000000001</v>
          </cell>
          <cell r="AQ53">
            <v>99.489691697954186</v>
          </cell>
          <cell r="AS53">
            <v>131.12607014693256</v>
          </cell>
          <cell r="AT53">
            <v>131.1004736054222</v>
          </cell>
          <cell r="AU53">
            <v>137.48635864257813</v>
          </cell>
          <cell r="CG53">
            <v>0.77100998163223267</v>
          </cell>
          <cell r="CH53">
            <v>2.0749999675899744E-3</v>
          </cell>
          <cell r="CI53">
            <v>1.3329997658729553E-2</v>
          </cell>
          <cell r="CJ53">
            <v>1.7402999219484627E-4</v>
          </cell>
          <cell r="CK53">
            <v>7.6115993579151109E-6</v>
          </cell>
          <cell r="CL53">
            <v>1</v>
          </cell>
          <cell r="CM53">
            <v>0.17355948686599731</v>
          </cell>
          <cell r="CN53">
            <v>5.9079378843307495E-4</v>
          </cell>
          <cell r="CO53">
            <v>2.4999980814754963E-4</v>
          </cell>
          <cell r="CP53">
            <v>0.58454668521881104</v>
          </cell>
          <cell r="CQ53">
            <v>0.25</v>
          </cell>
          <cell r="CR53">
            <v>2.7918152511119843E-2</v>
          </cell>
          <cell r="CS53">
            <v>0.51997798681259155</v>
          </cell>
          <cell r="CT53">
            <v>1.6289396286010742</v>
          </cell>
          <cell r="CU53">
            <v>2.8341654688119888E-2</v>
          </cell>
          <cell r="CV53">
            <v>1.3999998918734491E-4</v>
          </cell>
          <cell r="CW53">
            <v>3.4276359883733676E-7</v>
          </cell>
          <cell r="CX53">
            <v>0.12053996324539185</v>
          </cell>
          <cell r="CY53">
            <v>0.15352743864059448</v>
          </cell>
          <cell r="DB53">
            <v>1</v>
          </cell>
          <cell r="DC53">
            <v>371.57108128908959</v>
          </cell>
          <cell r="DD53">
            <v>57.840218833595472</v>
          </cell>
          <cell r="DE53">
            <v>4.4303281975040241</v>
          </cell>
          <cell r="DF53">
            <v>101294.08359236339</v>
          </cell>
          <cell r="DG53">
            <v>0.77100998163223267</v>
          </cell>
          <cell r="DH53">
            <v>4.4423384486468205</v>
          </cell>
          <cell r="DI53">
            <v>1305.0407718015008</v>
          </cell>
          <cell r="DJ53">
            <v>3084.0422932532147</v>
          </cell>
          <cell r="DK53">
            <v>1.3189878603855629</v>
          </cell>
          <cell r="DL53">
            <v>3.0840399265289307</v>
          </cell>
          <cell r="DM53">
            <v>27.616798114600822</v>
          </cell>
          <cell r="DN53">
            <v>1.4827742735003839</v>
          </cell>
          <cell r="DO53">
            <v>0.47332016981769448</v>
          </cell>
          <cell r="DP53">
            <v>27.204127286026836</v>
          </cell>
          <cell r="DQ53">
            <v>5507.2145798560314</v>
          </cell>
          <cell r="DR53">
            <v>2249392.8300657333</v>
          </cell>
          <cell r="DS53">
            <v>6.3963017813655076</v>
          </cell>
          <cell r="DT53">
            <v>5.0219686360895786</v>
          </cell>
          <cell r="DW53">
            <v>100</v>
          </cell>
          <cell r="DX53">
            <v>117.62238768578098</v>
          </cell>
          <cell r="DY53">
            <v>122.05566514682252</v>
          </cell>
          <cell r="DZ53">
            <v>125.22804046809867</v>
          </cell>
          <cell r="EA53">
            <v>284.21721356667473</v>
          </cell>
          <cell r="EB53">
            <v>99.305771685950148</v>
          </cell>
          <cell r="EC53">
            <v>114.65230750015009</v>
          </cell>
          <cell r="ED53">
            <v>103.21736377676223</v>
          </cell>
          <cell r="EE53">
            <v>89.940697080780865</v>
          </cell>
          <cell r="EF53">
            <v>118.56113098540182</v>
          </cell>
          <cell r="EG53">
            <v>99.305771685950148</v>
          </cell>
          <cell r="EH53">
            <v>109.6410721499835</v>
          </cell>
          <cell r="EI53">
            <v>118.9368168897536</v>
          </cell>
          <cell r="EJ53">
            <v>96.20305847075926</v>
          </cell>
          <cell r="EK53">
            <v>118.87675141099277</v>
          </cell>
          <cell r="EL53">
            <v>348.35939035607015</v>
          </cell>
          <cell r="EM53">
            <v>114.7662315702849</v>
          </cell>
          <cell r="EN53">
            <v>98.649244927716737</v>
          </cell>
          <cell r="EO53">
            <v>115.47972102200852</v>
          </cell>
          <cell r="ER53">
            <v>149.51999851989737</v>
          </cell>
          <cell r="ES53">
            <v>128.83359911391187</v>
          </cell>
          <cell r="ET53">
            <v>161.5730767910517</v>
          </cell>
          <cell r="EU53">
            <v>167.44200098793038</v>
          </cell>
          <cell r="EV53">
            <v>287.8156156852736</v>
          </cell>
          <cell r="EW53">
            <v>105.12960488145907</v>
          </cell>
          <cell r="EX53">
            <v>103.03121350651949</v>
          </cell>
          <cell r="EY53">
            <v>105.3911645404816</v>
          </cell>
          <cell r="EZ53">
            <v>128.50500106220255</v>
          </cell>
          <cell r="FA53">
            <v>102.67798721273881</v>
          </cell>
          <cell r="FB53">
            <v>133.66000030034385</v>
          </cell>
          <cell r="FC53">
            <v>110.90305463218468</v>
          </cell>
          <cell r="FD53">
            <v>103.94871276719294</v>
          </cell>
          <cell r="FE53">
            <v>104.85827411695973</v>
          </cell>
          <cell r="FF53">
            <v>103.01943120311756</v>
          </cell>
          <cell r="FG53">
            <v>338.3171086436052</v>
          </cell>
          <cell r="FH53">
            <v>118.98143134435415</v>
          </cell>
          <cell r="FI53">
            <v>105.96418268278389</v>
          </cell>
          <cell r="FJ53">
            <v>103.64751490721784</v>
          </cell>
          <cell r="FM53">
            <v>149.51998901367188</v>
          </cell>
          <cell r="FN53">
            <v>128.83358764648438</v>
          </cell>
          <cell r="FO53">
            <v>161.59999084472656</v>
          </cell>
          <cell r="FP53">
            <v>167.44198608398438</v>
          </cell>
          <cell r="FQ53">
            <v>5235.6015625</v>
          </cell>
          <cell r="FR53">
            <v>122.60984802246094</v>
          </cell>
          <cell r="FS53">
            <v>115.00958251953125</v>
          </cell>
          <cell r="FT53">
            <v>135.04998779296875</v>
          </cell>
          <cell r="FU53">
            <v>128.50498962402344</v>
          </cell>
          <cell r="FV53">
            <v>122.17689514160156</v>
          </cell>
          <cell r="FW53">
            <v>133.65998840332031</v>
          </cell>
          <cell r="FX53">
            <v>182.05416870117188</v>
          </cell>
          <cell r="FY53">
            <v>118.89999389648438</v>
          </cell>
          <cell r="FZ53">
            <v>123.92466735839844</v>
          </cell>
          <cell r="GA53">
            <v>116.24920654296875</v>
          </cell>
          <cell r="GB53">
            <v>32552.1640625</v>
          </cell>
          <cell r="GC53">
            <v>6182289.5</v>
          </cell>
          <cell r="GD53">
            <v>181.40399169921875</v>
          </cell>
          <cell r="GE53">
            <v>114.23471069335938</v>
          </cell>
        </row>
        <row r="54">
          <cell r="B54">
            <v>0.76981997489929199</v>
          </cell>
          <cell r="C54">
            <v>99.152499303307351</v>
          </cell>
          <cell r="D54">
            <v>151.06000716273036</v>
          </cell>
          <cell r="F54">
            <v>4.441862048511859</v>
          </cell>
          <cell r="G54">
            <v>125.55518341946458</v>
          </cell>
          <cell r="H54">
            <v>1.1281821975573165</v>
          </cell>
          <cell r="I54">
            <v>110.4010365056438</v>
          </cell>
          <cell r="K54">
            <v>0.76981999999999995</v>
          </cell>
          <cell r="L54">
            <v>142.65517166471668</v>
          </cell>
          <cell r="M54">
            <v>142.5032196122242</v>
          </cell>
          <cell r="O54">
            <v>2.3294496499997475E-2</v>
          </cell>
          <cell r="P54">
            <v>296.4764914148065</v>
          </cell>
          <cell r="Q54">
            <v>1.5290149761161682</v>
          </cell>
          <cell r="R54">
            <v>150.44112293552723</v>
          </cell>
          <cell r="T54">
            <v>378.47590953785647</v>
          </cell>
          <cell r="U54">
            <v>119.80813951742046</v>
          </cell>
          <cell r="V54">
            <v>1.3602336977667051</v>
          </cell>
          <cell r="W54">
            <v>136.18356001187809</v>
          </cell>
          <cell r="Y54">
            <v>3079.28</v>
          </cell>
          <cell r="Z54">
            <v>89.801811514814091</v>
          </cell>
          <cell r="AA54">
            <v>1.0814629863797687</v>
          </cell>
          <cell r="AB54">
            <v>108.11914541730881</v>
          </cell>
          <cell r="AD54">
            <v>1.3111142539793619</v>
          </cell>
          <cell r="AE54">
            <v>117.85338715554528</v>
          </cell>
          <cell r="AF54">
            <v>1.7299146456141463</v>
          </cell>
          <cell r="AG54">
            <v>172.6424105301441</v>
          </cell>
          <cell r="AK54">
            <v>132.55408683108897</v>
          </cell>
          <cell r="AL54">
            <v>132.7411518724478</v>
          </cell>
          <cell r="AN54">
            <v>151.48344553745963</v>
          </cell>
          <cell r="AO54">
            <v>151.97607823440723</v>
          </cell>
          <cell r="AP54">
            <v>151.06</v>
          </cell>
          <cell r="AQ54">
            <v>99.397222085837569</v>
          </cell>
          <cell r="AS54">
            <v>131.94101752595586</v>
          </cell>
          <cell r="AT54">
            <v>131.91526190216388</v>
          </cell>
          <cell r="AU54">
            <v>137.95590209960938</v>
          </cell>
          <cell r="CG54">
            <v>0.76981997489929199</v>
          </cell>
          <cell r="CH54">
            <v>2.0339998882263899E-3</v>
          </cell>
          <cell r="CI54">
            <v>1.3249997049570084E-2</v>
          </cell>
          <cell r="CJ54">
            <v>1.7333999858237803E-4</v>
          </cell>
          <cell r="CK54">
            <v>7.2855991675169207E-6</v>
          </cell>
          <cell r="CL54">
            <v>1</v>
          </cell>
          <cell r="CM54">
            <v>0.17413407564163208</v>
          </cell>
          <cell r="CN54">
            <v>5.9443502686917782E-4</v>
          </cell>
          <cell r="CO54">
            <v>2.4999980814754963E-4</v>
          </cell>
          <cell r="CP54">
            <v>0.58714938163757324</v>
          </cell>
          <cell r="CQ54">
            <v>0.25</v>
          </cell>
          <cell r="CR54">
            <v>2.792295441031456E-2</v>
          </cell>
          <cell r="CS54">
            <v>0.52174794673919678</v>
          </cell>
          <cell r="CT54">
            <v>1.6332798004150391</v>
          </cell>
          <cell r="CU54">
            <v>2.8465006500482559E-2</v>
          </cell>
          <cell r="CV54">
            <v>1.4102979912422597E-4</v>
          </cell>
          <cell r="CW54">
            <v>3.4038907870126422E-7</v>
          </cell>
          <cell r="CX54">
            <v>0.1205899715423584</v>
          </cell>
          <cell r="CY54">
            <v>0.15418356657028198</v>
          </cell>
          <cell r="DB54">
            <v>1</v>
          </cell>
          <cell r="DC54">
            <v>378.4759179955318</v>
          </cell>
          <cell r="DD54">
            <v>58.099633684391648</v>
          </cell>
          <cell r="DE54">
            <v>4.4410983108058764</v>
          </cell>
          <cell r="DF54">
            <v>105663.23471809419</v>
          </cell>
          <cell r="DG54">
            <v>0.76981997489929199</v>
          </cell>
          <cell r="DH54">
            <v>4.4208462477130634</v>
          </cell>
          <cell r="DI54">
            <v>1295.0447737809916</v>
          </cell>
          <cell r="DJ54">
            <v>3079.2822626685579</v>
          </cell>
          <cell r="DK54">
            <v>1.3111143415535007</v>
          </cell>
          <cell r="DL54">
            <v>3.079279899597168</v>
          </cell>
          <cell r="DM54">
            <v>27.569431356981532</v>
          </cell>
          <cell r="DN54">
            <v>1.4754633529666723</v>
          </cell>
          <cell r="DO54">
            <v>0.4713338000651634</v>
          </cell>
          <cell r="DP54">
            <v>27.044433483134508</v>
          </cell>
          <cell r="DQ54">
            <v>5458.5625143037805</v>
          </cell>
          <cell r="DR54">
            <v>2261588.3501212723</v>
          </cell>
          <cell r="DS54">
            <v>6.3837810479031853</v>
          </cell>
          <cell r="DT54">
            <v>4.9928795397814492</v>
          </cell>
          <cell r="DW54">
            <v>100</v>
          </cell>
          <cell r="DX54">
            <v>119.80814276977333</v>
          </cell>
          <cell r="DY54">
            <v>122.60308790561228</v>
          </cell>
          <cell r="DZ54">
            <v>125.53246942331022</v>
          </cell>
          <cell r="EA54">
            <v>296.47644840613702</v>
          </cell>
          <cell r="EB54">
            <v>99.152499303307351</v>
          </cell>
          <cell r="EC54">
            <v>114.09761531296142</v>
          </cell>
          <cell r="ED54">
            <v>102.42676735534127</v>
          </cell>
          <cell r="EE54">
            <v>89.801879117795593</v>
          </cell>
          <cell r="EF54">
            <v>117.85339642195309</v>
          </cell>
          <cell r="EG54">
            <v>99.152499303307351</v>
          </cell>
          <cell r="EH54">
            <v>109.45302203396002</v>
          </cell>
          <cell r="EI54">
            <v>118.35039073416561</v>
          </cell>
          <cell r="EJ54">
            <v>95.799325738387225</v>
          </cell>
          <cell r="EK54">
            <v>118.17892051538236</v>
          </cell>
          <cell r="EL54">
            <v>345.2818992487982</v>
          </cell>
          <cell r="EM54">
            <v>115.38845898210303</v>
          </cell>
          <cell r="EN54">
            <v>98.456139451424534</v>
          </cell>
          <cell r="EO54">
            <v>114.81081984602251</v>
          </cell>
          <cell r="ER54">
            <v>151.06000716273036</v>
          </cell>
          <cell r="ES54">
            <v>133.08511011245434</v>
          </cell>
          <cell r="ET54">
            <v>162.17298296512803</v>
          </cell>
          <cell r="EU54">
            <v>168.94900490624789</v>
          </cell>
          <cell r="EV54">
            <v>301.3185215192093</v>
          </cell>
          <cell r="EW54">
            <v>105.06397867881083</v>
          </cell>
          <cell r="EX54">
            <v>103.21039423176947</v>
          </cell>
          <cell r="EY54">
            <v>106.42907979028307</v>
          </cell>
          <cell r="EZ54">
            <v>125.80601095380244</v>
          </cell>
          <cell r="FA54">
            <v>103.11343656249818</v>
          </cell>
          <cell r="FB54">
            <v>134.73000771980352</v>
          </cell>
          <cell r="FC54">
            <v>110.83429737111069</v>
          </cell>
          <cell r="FD54">
            <v>104.21099142705229</v>
          </cell>
          <cell r="FE54">
            <v>105.26080512032209</v>
          </cell>
          <cell r="FF54">
            <v>103.1965592614368</v>
          </cell>
          <cell r="FG54">
            <v>352.86473530253477</v>
          </cell>
          <cell r="FH54">
            <v>119.33836854640981</v>
          </cell>
          <cell r="FI54">
            <v>104.81927673257705</v>
          </cell>
          <cell r="FJ54">
            <v>104.37360957524018</v>
          </cell>
          <cell r="FM54">
            <v>151.05999755859375</v>
          </cell>
          <cell r="FN54">
            <v>133.08509826660156</v>
          </cell>
          <cell r="FO54">
            <v>162.19999694824219</v>
          </cell>
          <cell r="FP54">
            <v>168.94898986816406</v>
          </cell>
          <cell r="FQ54">
            <v>5481.23046875</v>
          </cell>
          <cell r="FR54">
            <v>122.53330993652344</v>
          </cell>
          <cell r="FS54">
            <v>115.2095947265625</v>
          </cell>
          <cell r="FT54">
            <v>136.37998962402344</v>
          </cell>
          <cell r="FU54">
            <v>125.80599975585938</v>
          </cell>
          <cell r="FV54">
            <v>122.69503784179688</v>
          </cell>
          <cell r="FW54">
            <v>134.72999572753906</v>
          </cell>
          <cell r="FX54">
            <v>181.94129943847656</v>
          </cell>
          <cell r="FY54">
            <v>119.19999694824219</v>
          </cell>
          <cell r="FZ54">
            <v>124.400390625</v>
          </cell>
          <cell r="GA54">
            <v>116.44908142089844</v>
          </cell>
          <cell r="GB54">
            <v>33951.90625</v>
          </cell>
          <cell r="GC54">
            <v>6200836</v>
          </cell>
          <cell r="GD54">
            <v>179.44398498535156</v>
          </cell>
          <cell r="GE54">
            <v>115.03497314453125</v>
          </cell>
        </row>
        <row r="55">
          <cell r="B55">
            <v>0.7692299485206604</v>
          </cell>
          <cell r="C55">
            <v>99.076504145992999</v>
          </cell>
          <cell r="D55">
            <v>148.18999660428344</v>
          </cell>
          <cell r="F55">
            <v>4.4461489020313234</v>
          </cell>
          <cell r="G55">
            <v>125.67635707908084</v>
          </cell>
          <cell r="H55">
            <v>1.0957653353393475</v>
          </cell>
          <cell r="I55">
            <v>107.22880493092725</v>
          </cell>
          <cell r="K55">
            <v>0.76922999999999997</v>
          </cell>
          <cell r="L55">
            <v>139.57338000814337</v>
          </cell>
          <cell r="M55">
            <v>139.42471058860494</v>
          </cell>
          <cell r="O55">
            <v>2.4491185015481337E-2</v>
          </cell>
          <cell r="P55">
            <v>311.70712807557686</v>
          </cell>
          <cell r="Q55">
            <v>1.503565373707767</v>
          </cell>
          <cell r="R55">
            <v>147.93711426040767</v>
          </cell>
          <cell r="T55">
            <v>393.46803069053715</v>
          </cell>
          <cell r="U55">
            <v>124.55395846509319</v>
          </cell>
          <cell r="V55">
            <v>1.3351764679932125</v>
          </cell>
          <cell r="W55">
            <v>133.67488612724159</v>
          </cell>
          <cell r="Y55">
            <v>3076.92</v>
          </cell>
          <cell r="Z55">
            <v>89.73298624553847</v>
          </cell>
          <cell r="AA55">
            <v>1.0729743368714575</v>
          </cell>
          <cell r="AB55">
            <v>107.27049359829651</v>
          </cell>
          <cell r="AD55">
            <v>1.328677799338682</v>
          </cell>
          <cell r="AE55">
            <v>119.43213843887052</v>
          </cell>
          <cell r="AF55">
            <v>1.7175113335491623</v>
          </cell>
          <cell r="AG55">
            <v>171.40458200554875</v>
          </cell>
          <cell r="AK55">
            <v>134.25484618628406</v>
          </cell>
          <cell r="AL55">
            <v>134.44431139972906</v>
          </cell>
          <cell r="AN55">
            <v>153.32711122844555</v>
          </cell>
          <cell r="AO55">
            <v>153.82573963006172</v>
          </cell>
          <cell r="AP55">
            <v>148.19</v>
          </cell>
          <cell r="AQ55">
            <v>96.336283093053737</v>
          </cell>
          <cell r="AS55">
            <v>129.51865243254969</v>
          </cell>
          <cell r="AT55">
            <v>129.49336966795801</v>
          </cell>
          <cell r="AU55">
            <v>135.37245178222656</v>
          </cell>
          <cell r="CG55">
            <v>0.7692299485206604</v>
          </cell>
          <cell r="CH55">
            <v>1.9549999851733446E-3</v>
          </cell>
          <cell r="CI55">
            <v>1.3249997049570084E-2</v>
          </cell>
          <cell r="CJ55">
            <v>1.7300999024882913E-4</v>
          </cell>
          <cell r="CK55">
            <v>6.9242996687535197E-6</v>
          </cell>
          <cell r="CL55">
            <v>1</v>
          </cell>
          <cell r="CM55">
            <v>0.17155730724334717</v>
          </cell>
          <cell r="CN55">
            <v>5.9000030159950256E-4</v>
          </cell>
          <cell r="CO55">
            <v>2.4999980814754963E-4</v>
          </cell>
          <cell r="CP55">
            <v>0.57894396781921387</v>
          </cell>
          <cell r="CQ55">
            <v>0.25</v>
          </cell>
          <cell r="CR55">
            <v>2.7924794703722E-2</v>
          </cell>
          <cell r="CS55">
            <v>0.51459765434265137</v>
          </cell>
          <cell r="CT55">
            <v>1.6439790725708008</v>
          </cell>
          <cell r="CU55">
            <v>2.8061836957931519E-2</v>
          </cell>
          <cell r="CV55">
            <v>1.3942547957412899E-4</v>
          </cell>
          <cell r="CW55">
            <v>3.3838995250334847E-7</v>
          </cell>
          <cell r="CX55">
            <v>0.12059694528579712</v>
          </cell>
          <cell r="CY55">
            <v>0.15211319923400879</v>
          </cell>
          <cell r="DB55">
            <v>1</v>
          </cell>
          <cell r="DC55">
            <v>393.46800734244243</v>
          </cell>
          <cell r="DD55">
            <v>58.055103381748999</v>
          </cell>
          <cell r="DE55">
            <v>4.446159134592901</v>
          </cell>
          <cell r="DF55">
            <v>111091.37173711225</v>
          </cell>
          <cell r="DG55">
            <v>0.7692299485206604</v>
          </cell>
          <cell r="DH55">
            <v>4.4838075444349244</v>
          </cell>
          <cell r="DI55">
            <v>1303.7789072908313</v>
          </cell>
          <cell r="DJ55">
            <v>3076.922155342862</v>
          </cell>
          <cell r="DK55">
            <v>1.32867771542421</v>
          </cell>
          <cell r="DL55">
            <v>3.0769197940826416</v>
          </cell>
          <cell r="DM55">
            <v>27.5464853612024</v>
          </cell>
          <cell r="DN55">
            <v>1.4948182177458176</v>
          </cell>
          <cell r="DO55">
            <v>0.46790738480494387</v>
          </cell>
          <cell r="DP55">
            <v>27.411959868266639</v>
          </cell>
          <cell r="DQ55">
            <v>5517.1404170188307</v>
          </cell>
          <cell r="DR55">
            <v>2273205.6399134626</v>
          </cell>
          <cell r="DS55">
            <v>6.3785193455580318</v>
          </cell>
          <cell r="DT55">
            <v>5.0569572686278716</v>
          </cell>
          <cell r="DW55">
            <v>100</v>
          </cell>
          <cell r="DX55">
            <v>124.55395167197426</v>
          </cell>
          <cell r="DY55">
            <v>122.50911910988772</v>
          </cell>
          <cell r="DZ55">
            <v>125.67551910670851</v>
          </cell>
          <cell r="EA55">
            <v>311.70705145509675</v>
          </cell>
          <cell r="EB55">
            <v>99.076504145992999</v>
          </cell>
          <cell r="EC55">
            <v>115.72258334180711</v>
          </cell>
          <cell r="ED55">
            <v>103.11756127936211</v>
          </cell>
          <cell r="EE55">
            <v>89.733050717315194</v>
          </cell>
          <cell r="EF55">
            <v>119.43213230919774</v>
          </cell>
          <cell r="EG55">
            <v>99.076504145992999</v>
          </cell>
          <cell r="EH55">
            <v>109.36192445022374</v>
          </cell>
          <cell r="EI55">
            <v>119.90289002505823</v>
          </cell>
          <cell r="EJ55">
            <v>95.102901523566715</v>
          </cell>
          <cell r="EK55">
            <v>119.78493942063776</v>
          </cell>
          <cell r="EL55">
            <v>348.98725014483779</v>
          </cell>
          <cell r="EM55">
            <v>115.98118451794049</v>
          </cell>
          <cell r="EN55">
            <v>98.374988970861537</v>
          </cell>
          <cell r="EO55">
            <v>116.28428150759726</v>
          </cell>
          <cell r="ER55">
            <v>148.18999660428344</v>
          </cell>
          <cell r="ES55">
            <v>138.27540293283869</v>
          </cell>
          <cell r="ET55">
            <v>163.47276950479491</v>
          </cell>
          <cell r="EU55">
            <v>170.80700678061228</v>
          </cell>
          <cell r="EV55">
            <v>309.98382199338766</v>
          </cell>
          <cell r="EW55">
            <v>105.19523108410732</v>
          </cell>
          <cell r="EX55">
            <v>103.21039423176947</v>
          </cell>
          <cell r="EY55">
            <v>105.69551473344966</v>
          </cell>
          <cell r="EZ55">
            <v>124.29700813393983</v>
          </cell>
          <cell r="FA55">
            <v>103.28761886711229</v>
          </cell>
          <cell r="FB55">
            <v>134.99940166468062</v>
          </cell>
          <cell r="FC55">
            <v>111.28121492044649</v>
          </cell>
          <cell r="FD55">
            <v>103.77386477396898</v>
          </cell>
          <cell r="FE55">
            <v>105.66333612368445</v>
          </cell>
          <cell r="FF55">
            <v>103.36869760653215</v>
          </cell>
          <cell r="FG55">
            <v>360.98059076178032</v>
          </cell>
          <cell r="FH55">
            <v>120.17373997457295</v>
          </cell>
          <cell r="FI55">
            <v>105.73111212909447</v>
          </cell>
          <cell r="FJ55">
            <v>104.61906075110427</v>
          </cell>
          <cell r="FM55">
            <v>148.18998718261719</v>
          </cell>
          <cell r="FN55">
            <v>138.275390625</v>
          </cell>
          <cell r="FO55">
            <v>163.5</v>
          </cell>
          <cell r="FP55">
            <v>170.80699157714844</v>
          </cell>
          <cell r="FQ55">
            <v>5638.859375</v>
          </cell>
          <cell r="FR55">
            <v>122.68638610839844</v>
          </cell>
          <cell r="FS55">
            <v>115.2095947265625</v>
          </cell>
          <cell r="FT55">
            <v>135.43998718261719</v>
          </cell>
          <cell r="FU55">
            <v>124.2969970703125</v>
          </cell>
          <cell r="FV55">
            <v>122.90229797363281</v>
          </cell>
          <cell r="FW55">
            <v>134.9993896484375</v>
          </cell>
          <cell r="FX55">
            <v>182.67494201660156</v>
          </cell>
          <cell r="FY55">
            <v>118.69999694824219</v>
          </cell>
          <cell r="FZ55">
            <v>124.87611389160156</v>
          </cell>
          <cell r="GA55">
            <v>116.64332580566406</v>
          </cell>
          <cell r="GB55">
            <v>34732.796875</v>
          </cell>
          <cell r="GC55">
            <v>6244242</v>
          </cell>
          <cell r="GD55">
            <v>181.00498962402344</v>
          </cell>
          <cell r="GE55">
            <v>115.30549621582031</v>
          </cell>
        </row>
        <row r="56">
          <cell r="B56">
            <v>0.77082997560501099</v>
          </cell>
          <cell r="C56">
            <v>99.282586982940813</v>
          </cell>
          <cell r="D56">
            <v>146.82999590746536</v>
          </cell>
          <cell r="F56">
            <v>4.4607933630052123</v>
          </cell>
          <cell r="G56">
            <v>126.09030239381023</v>
          </cell>
          <cell r="H56">
            <v>1.0795643570668891</v>
          </cell>
          <cell r="I56">
            <v>105.64341845916992</v>
          </cell>
          <cell r="K56">
            <v>0.7708299999999999</v>
          </cell>
          <cell r="L56">
            <v>138.35525520659493</v>
          </cell>
          <cell r="M56">
            <v>138.20788329742103</v>
          </cell>
          <cell r="O56">
            <v>2.6089173300156709E-2</v>
          </cell>
          <cell r="P56">
            <v>332.04523497402693</v>
          </cell>
          <cell r="Q56">
            <v>1.4633054482381973</v>
          </cell>
          <cell r="R56">
            <v>143.97590492527917</v>
          </cell>
          <cell r="T56">
            <v>388.74459747739388</v>
          </cell>
          <cell r="U56">
            <v>123.05873583363829</v>
          </cell>
          <cell r="V56">
            <v>1.3122909735953874</v>
          </cell>
          <cell r="W56">
            <v>131.38364153828255</v>
          </cell>
          <cell r="Y56">
            <v>3083.32</v>
          </cell>
          <cell r="Z56">
            <v>89.919631043574014</v>
          </cell>
          <cell r="AA56">
            <v>1.0893031014408865</v>
          </cell>
          <cell r="AB56">
            <v>108.90296007491352</v>
          </cell>
          <cell r="AD56">
            <v>1.3807372545473664</v>
          </cell>
          <cell r="AE56">
            <v>124.11165672737539</v>
          </cell>
          <cell r="AF56">
            <v>1.7632168995310789</v>
          </cell>
          <cell r="AG56">
            <v>175.96591634985759</v>
          </cell>
          <cell r="AK56">
            <v>136.66069736454389</v>
          </cell>
          <cell r="AL56">
            <v>136.85355780073095</v>
          </cell>
          <cell r="AN56">
            <v>155.42925513518301</v>
          </cell>
          <cell r="AO56">
            <v>155.93471982718376</v>
          </cell>
          <cell r="AP56">
            <v>146.83000000000001</v>
          </cell>
          <cell r="AQ56">
            <v>94.161197815807711</v>
          </cell>
          <cell r="AS56">
            <v>128.86294927871702</v>
          </cell>
          <cell r="AT56">
            <v>128.83779451104448</v>
          </cell>
          <cell r="AU56">
            <v>134.78901672363281</v>
          </cell>
          <cell r="CG56">
            <v>0.77082997560501099</v>
          </cell>
          <cell r="CH56">
            <v>1.9828698132187128E-3</v>
          </cell>
          <cell r="CI56">
            <v>1.321999728679657E-2</v>
          </cell>
          <cell r="CJ56">
            <v>1.724099856801331E-4</v>
          </cell>
          <cell r="CK56">
            <v>6.5136991906911135E-6</v>
          </cell>
          <cell r="CL56">
            <v>1</v>
          </cell>
          <cell r="CM56">
            <v>0.16552931070327759</v>
          </cell>
          <cell r="CN56">
            <v>5.7355919852852821E-4</v>
          </cell>
          <cell r="CO56">
            <v>2.4999980814754963E-4</v>
          </cell>
          <cell r="CP56">
            <v>0.55827420949935913</v>
          </cell>
          <cell r="CQ56">
            <v>0.25</v>
          </cell>
          <cell r="CR56">
            <v>2.7982957661151886E-2</v>
          </cell>
          <cell r="CS56">
            <v>0.49573594331741333</v>
          </cell>
          <cell r="CT56">
            <v>1.671269416809082</v>
          </cell>
          <cell r="CU56">
            <v>2.7062989771366119E-2</v>
          </cell>
          <cell r="CV56">
            <v>1.3958175259176642E-4</v>
          </cell>
          <cell r="CW56">
            <v>3.3648359476501355E-7</v>
          </cell>
          <cell r="CX56">
            <v>0.12061095237731934</v>
          </cell>
          <cell r="CY56">
            <v>0.14667326211929321</v>
          </cell>
          <cell r="DB56">
            <v>1</v>
          </cell>
          <cell r="DC56">
            <v>388.74462179327531</v>
          </cell>
          <cell r="DD56">
            <v>58.30787698987465</v>
          </cell>
          <cell r="DE56">
            <v>4.4709125899187061</v>
          </cell>
          <cell r="DF56">
            <v>118339.81782680767</v>
          </cell>
          <cell r="DG56">
            <v>0.77082997560501099</v>
          </cell>
          <cell r="DH56">
            <v>4.6567582039097326</v>
          </cell>
          <cell r="DI56">
            <v>1343.9414407136751</v>
          </cell>
          <cell r="DJ56">
            <v>3083.322268591774</v>
          </cell>
          <cell r="DK56">
            <v>1.3807372120884187</v>
          </cell>
          <cell r="DL56">
            <v>3.0833199024200439</v>
          </cell>
          <cell r="DM56">
            <v>27.546408243869696</v>
          </cell>
          <cell r="DN56">
            <v>1.5549204894176061</v>
          </cell>
          <cell r="DO56">
            <v>0.46122424538632417</v>
          </cell>
          <cell r="DP56">
            <v>28.482809257851635</v>
          </cell>
          <cell r="DQ56">
            <v>5522.4265442450132</v>
          </cell>
          <cell r="DR56">
            <v>2290839.6950030425</v>
          </cell>
          <cell r="DS56">
            <v>6.3910445976211703</v>
          </cell>
          <cell r="DT56">
            <v>5.2554225935063386</v>
          </cell>
          <cell r="DW56">
            <v>100</v>
          </cell>
          <cell r="DX56">
            <v>123.05874412157476</v>
          </cell>
          <cell r="DY56">
            <v>123.04252737654903</v>
          </cell>
          <cell r="DZ56">
            <v>126.37520241843508</v>
          </cell>
          <cell r="EA56">
            <v>332.04519043853492</v>
          </cell>
          <cell r="EB56">
            <v>99.282586982940813</v>
          </cell>
          <cell r="EC56">
            <v>120.1862666972479</v>
          </cell>
          <cell r="ED56">
            <v>106.2940680307792</v>
          </cell>
          <cell r="EE56">
            <v>89.919698821416205</v>
          </cell>
          <cell r="EF56">
            <v>124.11165437942748</v>
          </cell>
          <cell r="EG56">
            <v>99.282586982940813</v>
          </cell>
          <cell r="EH56">
            <v>109.36161828775683</v>
          </cell>
          <cell r="EI56">
            <v>124.72383479611267</v>
          </cell>
          <cell r="EJ56">
            <v>93.744543073502456</v>
          </cell>
          <cell r="EK56">
            <v>124.46434322381343</v>
          </cell>
          <cell r="EL56">
            <v>349.3216246332758</v>
          </cell>
          <cell r="EM56">
            <v>116.88089132898902</v>
          </cell>
          <cell r="EN56">
            <v>98.568164136886011</v>
          </cell>
          <cell r="EO56">
            <v>120.8479739577663</v>
          </cell>
          <cell r="ER56">
            <v>146.82999590746536</v>
          </cell>
          <cell r="ES56">
            <v>137.72230229766993</v>
          </cell>
          <cell r="ET56">
            <v>164.67256659669982</v>
          </cell>
          <cell r="EU56">
            <v>172.34500130227417</v>
          </cell>
          <cell r="EV56">
            <v>329.38792779587322</v>
          </cell>
          <cell r="EW56">
            <v>105.32648348940381</v>
          </cell>
          <cell r="EX56">
            <v>103.03121350651949</v>
          </cell>
          <cell r="EY56">
            <v>105.69551473344966</v>
          </cell>
          <cell r="EZ56">
            <v>121.56200728014693</v>
          </cell>
          <cell r="FA56">
            <v>103.81015295740279</v>
          </cell>
          <cell r="FB56">
            <v>136.48400567866057</v>
          </cell>
          <cell r="FC56">
            <v>112.03752620168001</v>
          </cell>
          <cell r="FD56">
            <v>104.29840875364089</v>
          </cell>
          <cell r="FE56">
            <v>105.66333612368445</v>
          </cell>
          <cell r="FF56">
            <v>104.16703820009731</v>
          </cell>
          <cell r="FG56">
            <v>363.50748851221738</v>
          </cell>
          <cell r="FH56">
            <v>120.28187097879207</v>
          </cell>
          <cell r="FI56">
            <v>107.47475154419604</v>
          </cell>
          <cell r="FJ56">
            <v>104.36339224951466</v>
          </cell>
          <cell r="FM56">
            <v>146.82998657226563</v>
          </cell>
          <cell r="FN56">
            <v>137.7222900390625</v>
          </cell>
          <cell r="FO56">
            <v>164.69999694824219</v>
          </cell>
          <cell r="FP56">
            <v>172.34498596191406</v>
          </cell>
          <cell r="FQ56">
            <v>5991.8359375</v>
          </cell>
          <cell r="FR56">
            <v>122.83946228027344</v>
          </cell>
          <cell r="FS56">
            <v>115.00958251953125</v>
          </cell>
          <cell r="FT56">
            <v>135.43998718261719</v>
          </cell>
          <cell r="FU56">
            <v>121.56199645996094</v>
          </cell>
          <cell r="FV56">
            <v>123.52406311035156</v>
          </cell>
          <cell r="FW56">
            <v>136.48399353027344</v>
          </cell>
          <cell r="FX56">
            <v>183.91647338867188</v>
          </cell>
          <cell r="FY56">
            <v>119.29998779296875</v>
          </cell>
          <cell r="FZ56">
            <v>124.87611389160156</v>
          </cell>
          <cell r="GA56">
            <v>117.544189453125</v>
          </cell>
          <cell r="GB56">
            <v>34975.9296875</v>
          </cell>
          <cell r="GC56">
            <v>6249860.5</v>
          </cell>
          <cell r="GD56">
            <v>183.989990234375</v>
          </cell>
          <cell r="GE56">
            <v>115.02371215820313</v>
          </cell>
        </row>
        <row r="57">
          <cell r="B57">
            <v>0.77542996406555176</v>
          </cell>
          <cell r="C57">
            <v>99.875063623584836</v>
          </cell>
          <cell r="D57">
            <v>146.93999652481057</v>
          </cell>
          <cell r="F57">
            <v>4.5052493362073474</v>
          </cell>
          <cell r="G57">
            <v>127.34691005260839</v>
          </cell>
          <cell r="H57">
            <v>1.0923107768396978</v>
          </cell>
          <cell r="I57">
            <v>106.89075063450557</v>
          </cell>
          <cell r="K57">
            <v>0.77542999999999995</v>
          </cell>
          <cell r="L57">
            <v>139.07280282182538</v>
          </cell>
          <cell r="M57">
            <v>138.92466660224039</v>
          </cell>
          <cell r="O57">
            <v>2.7956493700226348E-2</v>
          </cell>
          <cell r="P57">
            <v>355.81121766268473</v>
          </cell>
          <cell r="Q57">
            <v>1.4688039933495893</v>
          </cell>
          <cell r="R57">
            <v>144.51691159558047</v>
          </cell>
          <cell r="T57">
            <v>389.46760421898546</v>
          </cell>
          <cell r="U57">
            <v>123.28760665575854</v>
          </cell>
          <cell r="V57">
            <v>1.3290968780524335</v>
          </cell>
          <cell r="W57">
            <v>133.0662111599128</v>
          </cell>
          <cell r="Y57">
            <v>3101.72</v>
          </cell>
          <cell r="Z57">
            <v>90.456234837926118</v>
          </cell>
          <cell r="AA57">
            <v>1.1055451549507607</v>
          </cell>
          <cell r="AB57">
            <v>110.52675762270414</v>
          </cell>
          <cell r="AD57">
            <v>1.4283240247810711</v>
          </cell>
          <cell r="AE57">
            <v>128.38913448250858</v>
          </cell>
          <cell r="AF57">
            <v>1.8222391113693079</v>
          </cell>
          <cell r="AG57">
            <v>181.85622830970294</v>
          </cell>
          <cell r="AK57">
            <v>140.30089462087545</v>
          </cell>
          <cell r="AL57">
            <v>140.49889223288704</v>
          </cell>
          <cell r="AN57">
            <v>157.14535475204264</v>
          </cell>
          <cell r="AO57">
            <v>157.65640029665394</v>
          </cell>
          <cell r="AP57">
            <v>146.94999999999999</v>
          </cell>
          <cell r="AQ57">
            <v>93.209029080641017</v>
          </cell>
          <cell r="AS57">
            <v>130.95765331933018</v>
          </cell>
          <cell r="AT57">
            <v>130.93208965372554</v>
          </cell>
          <cell r="AU57">
            <v>136.93075561523438</v>
          </cell>
          <cell r="CG57">
            <v>0.77542996406555176</v>
          </cell>
          <cell r="CH57">
            <v>1.9909997936338186E-3</v>
          </cell>
          <cell r="CI57">
            <v>1.3195998966693878E-2</v>
          </cell>
          <cell r="CJ57">
            <v>1.7211999511346221E-4</v>
          </cell>
          <cell r="CK57">
            <v>6.114899406384211E-6</v>
          </cell>
          <cell r="CL57">
            <v>1</v>
          </cell>
          <cell r="CM57">
            <v>0.16120004653930664</v>
          </cell>
          <cell r="CN57">
            <v>5.5605708621442318E-4</v>
          </cell>
          <cell r="CO57">
            <v>2.4999980814754963E-4</v>
          </cell>
          <cell r="CP57">
            <v>0.54289501905441284</v>
          </cell>
          <cell r="CQ57">
            <v>0.25</v>
          </cell>
          <cell r="CR57">
            <v>2.7836594730615616E-2</v>
          </cell>
          <cell r="CS57">
            <v>0.48239338397979736</v>
          </cell>
          <cell r="CT57">
            <v>1.6033592224121094</v>
          </cell>
          <cell r="CU57">
            <v>2.6294399052858353E-2</v>
          </cell>
          <cell r="CV57">
            <v>1.343140029348433E-4</v>
          </cell>
          <cell r="CW57">
            <v>3.3425448009438696E-7</v>
          </cell>
          <cell r="CX57">
            <v>0.120635986328125</v>
          </cell>
          <cell r="CY57">
            <v>0.14252686500549316</v>
          </cell>
          <cell r="DB57">
            <v>1</v>
          </cell>
          <cell r="DC57">
            <v>389.46762653867336</v>
          </cell>
          <cell r="DD57">
            <v>58.762505667263461</v>
          </cell>
          <cell r="DE57">
            <v>4.5051707301896275</v>
          </cell>
          <cell r="DF57">
            <v>126809.92973587928</v>
          </cell>
          <cell r="DG57">
            <v>0.77542996406555176</v>
          </cell>
          <cell r="DH57">
            <v>4.8103581897941492</v>
          </cell>
          <cell r="DI57">
            <v>1394.5150296430813</v>
          </cell>
          <cell r="DJ57">
            <v>3101.722236554253</v>
          </cell>
          <cell r="DK57">
            <v>1.4283239610784357</v>
          </cell>
          <cell r="DL57">
            <v>3.101719856262207</v>
          </cell>
          <cell r="DM57">
            <v>27.856495076702323</v>
          </cell>
          <cell r="DN57">
            <v>1.6074639284398369</v>
          </cell>
          <cell r="DO57">
            <v>0.48362834306025776</v>
          </cell>
          <cell r="DP57">
            <v>29.490309419384051</v>
          </cell>
          <cell r="DQ57">
            <v>5773.2622594958957</v>
          </cell>
          <cell r="DR57">
            <v>2319879.0449916646</v>
          </cell>
          <cell r="DS57">
            <v>6.427849497217303</v>
          </cell>
          <cell r="DT57">
            <v>5.4405880886783393</v>
          </cell>
          <cell r="DW57">
            <v>100</v>
          </cell>
          <cell r="DX57">
            <v>123.28761431289007</v>
          </cell>
          <cell r="DY57">
            <v>124.00189452163461</v>
          </cell>
          <cell r="DZ57">
            <v>127.34354597786385</v>
          </cell>
          <cell r="EA57">
            <v>355.81115504395177</v>
          </cell>
          <cell r="EB57">
            <v>99.875063623584836</v>
          </cell>
          <cell r="EC57">
            <v>124.15052854204345</v>
          </cell>
          <cell r="ED57">
            <v>110.29399863740468</v>
          </cell>
          <cell r="EE57">
            <v>90.45630169110764</v>
          </cell>
          <cell r="EF57">
            <v>128.38913027562384</v>
          </cell>
          <cell r="EG57">
            <v>99.875063623584836</v>
          </cell>
          <cell r="EH57">
            <v>110.59268977802445</v>
          </cell>
          <cell r="EI57">
            <v>128.93846779685404</v>
          </cell>
          <cell r="EJ57">
            <v>98.298210666709394</v>
          </cell>
          <cell r="EK57">
            <v>128.86692320698171</v>
          </cell>
          <cell r="EL57">
            <v>365.18826203722648</v>
          </cell>
          <cell r="EM57">
            <v>118.36250748820268</v>
          </cell>
          <cell r="EN57">
            <v>99.135800824288182</v>
          </cell>
          <cell r="EO57">
            <v>125.10583800966421</v>
          </cell>
          <cell r="ER57">
            <v>146.93999652481057</v>
          </cell>
          <cell r="ES57">
            <v>136.34510490946113</v>
          </cell>
          <cell r="ET57">
            <v>164.17264987038544</v>
          </cell>
          <cell r="EU57">
            <v>172.17201239527495</v>
          </cell>
          <cell r="EV57">
            <v>349.80172910624145</v>
          </cell>
          <cell r="EW57">
            <v>105.52334901397481</v>
          </cell>
          <cell r="EX57">
            <v>103.29998459439446</v>
          </cell>
          <cell r="EY57">
            <v>105.73453643157386</v>
          </cell>
          <cell r="EZ57">
            <v>120.49500584240012</v>
          </cell>
          <cell r="FA57">
            <v>103.89723769793393</v>
          </cell>
          <cell r="FB57">
            <v>136.62000727768009</v>
          </cell>
          <cell r="FC57">
            <v>112.45006047283374</v>
          </cell>
          <cell r="FD57">
            <v>104.47327008691163</v>
          </cell>
          <cell r="FE57">
            <v>106.33421252185333</v>
          </cell>
          <cell r="FF57">
            <v>104.43315623870504</v>
          </cell>
          <cell r="FG57">
            <v>376.23023721282067</v>
          </cell>
          <cell r="FH57">
            <v>120.2337667792645</v>
          </cell>
          <cell r="FI57">
            <v>107.88656686379188</v>
          </cell>
          <cell r="FJ57">
            <v>104.77245908313508</v>
          </cell>
          <cell r="FM57">
            <v>146.93998718261719</v>
          </cell>
          <cell r="FN57">
            <v>136.3450927734375</v>
          </cell>
          <cell r="FO57">
            <v>164.19999694824219</v>
          </cell>
          <cell r="FP57">
            <v>172.1719970703125</v>
          </cell>
          <cell r="FQ57">
            <v>6363.1796875</v>
          </cell>
          <cell r="FR57">
            <v>123.06906127929688</v>
          </cell>
          <cell r="FS57">
            <v>115.30960083007813</v>
          </cell>
          <cell r="FT57">
            <v>135.489990234375</v>
          </cell>
          <cell r="FU57">
            <v>120.4949951171875</v>
          </cell>
          <cell r="FV57">
            <v>123.627685546875</v>
          </cell>
          <cell r="FW57">
            <v>136.6199951171875</v>
          </cell>
          <cell r="FX57">
            <v>184.59367370605469</v>
          </cell>
          <cell r="FY57">
            <v>119.5</v>
          </cell>
          <cell r="FZ57">
            <v>125.66897583007813</v>
          </cell>
          <cell r="GA57">
            <v>117.844482421875</v>
          </cell>
          <cell r="GB57">
            <v>36200.0859375</v>
          </cell>
          <cell r="GC57">
            <v>6247361</v>
          </cell>
          <cell r="GD57">
            <v>184.69499206542969</v>
          </cell>
          <cell r="GE57">
            <v>115.47456359863281</v>
          </cell>
        </row>
        <row r="58">
          <cell r="B58">
            <v>0.77068996429443359</v>
          </cell>
          <cell r="C58">
            <v>99.264553583149791</v>
          </cell>
          <cell r="D58">
            <v>148.56000700378462</v>
          </cell>
          <cell r="F58">
            <v>4.5062238383328106</v>
          </cell>
          <cell r="G58">
            <v>127.37445566113223</v>
          </cell>
          <cell r="H58">
            <v>1.1080610174741279</v>
          </cell>
          <cell r="I58">
            <v>108.43202906898118</v>
          </cell>
          <cell r="K58">
            <v>0.77068999999999999</v>
          </cell>
          <cell r="L58">
            <v>139.50434659770971</v>
          </cell>
          <cell r="M58">
            <v>139.35575071051002</v>
          </cell>
          <cell r="O58">
            <v>2.8964078987659451E-2</v>
          </cell>
          <cell r="P58">
            <v>368.63507718758916</v>
          </cell>
          <cell r="Q58">
            <v>1.4563479761191227</v>
          </cell>
          <cell r="R58">
            <v>143.29135314865437</v>
          </cell>
          <cell r="T58">
            <v>386.18495227118984</v>
          </cell>
          <cell r="U58">
            <v>122.24846938800255</v>
          </cell>
          <cell r="V58">
            <v>1.2887841986709596</v>
          </cell>
          <cell r="W58">
            <v>129.03019573050523</v>
          </cell>
          <cell r="Y58">
            <v>3082.76</v>
          </cell>
          <cell r="Z58">
            <v>89.903299623745909</v>
          </cell>
          <cell r="AA58">
            <v>1.101151736865748</v>
          </cell>
          <cell r="AB58">
            <v>110.08752612352669</v>
          </cell>
          <cell r="AD58">
            <v>1.379769798704783</v>
          </cell>
          <cell r="AE58">
            <v>124.0246940941603</v>
          </cell>
          <cell r="AF58">
            <v>1.7796783308626065</v>
          </cell>
          <cell r="AG58">
            <v>177.60873797291077</v>
          </cell>
          <cell r="AK58">
            <v>139.98019648866949</v>
          </cell>
          <cell r="AL58">
            <v>140.17774152007192</v>
          </cell>
          <cell r="AN58">
            <v>159.28146558521175</v>
          </cell>
          <cell r="AO58">
            <v>159.79945788256549</v>
          </cell>
          <cell r="AP58">
            <v>148.59</v>
          </cell>
          <cell r="AQ58">
            <v>92.98529667678649</v>
          </cell>
          <cell r="AS58">
            <v>130.34468882725778</v>
          </cell>
          <cell r="AT58">
            <v>130.31924481574669</v>
          </cell>
          <cell r="AU58">
            <v>136.29214477539063</v>
          </cell>
          <cell r="CG58">
            <v>0.77068996429443359</v>
          </cell>
          <cell r="CH58">
            <v>1.9956498872488737E-3</v>
          </cell>
          <cell r="CI58">
            <v>1.3204798102378845E-2</v>
          </cell>
          <cell r="CJ58">
            <v>1.7102999845519662E-4</v>
          </cell>
          <cell r="CK58">
            <v>5.8660998547566123E-6</v>
          </cell>
          <cell r="CL58">
            <v>1</v>
          </cell>
          <cell r="CM58">
            <v>0.16628241539001465</v>
          </cell>
          <cell r="CN58">
            <v>5.7277129963040352E-4</v>
          </cell>
          <cell r="CO58">
            <v>2.4999980814754963E-4</v>
          </cell>
          <cell r="CP58">
            <v>0.55856418609619141</v>
          </cell>
          <cell r="CQ58">
            <v>0.25</v>
          </cell>
          <cell r="CR58">
            <v>2.746143564581871E-2</v>
          </cell>
          <cell r="CS58">
            <v>0.49621695280075073</v>
          </cell>
          <cell r="CT58">
            <v>1.5996294021606445</v>
          </cell>
          <cell r="CU58">
            <v>2.7072455734014511E-2</v>
          </cell>
          <cell r="CV58">
            <v>1.3282292638905346E-4</v>
          </cell>
          <cell r="CW58">
            <v>3.3251268405365408E-7</v>
          </cell>
          <cell r="CX58">
            <v>0.12066799402236938</v>
          </cell>
          <cell r="CY58">
            <v>0.14678674936294556</v>
          </cell>
          <cell r="DB58">
            <v>1</v>
          </cell>
          <cell r="DC58">
            <v>386.18495619834255</v>
          </cell>
          <cell r="DD58">
            <v>58.364388332116469</v>
          </cell>
          <cell r="DE58">
            <v>4.506168340382259</v>
          </cell>
          <cell r="DF58">
            <v>131380.3009455266</v>
          </cell>
          <cell r="DG58">
            <v>0.77068996429443359</v>
          </cell>
          <cell r="DH58">
            <v>4.6348254112546048</v>
          </cell>
          <cell r="DI58">
            <v>1345.545708717847</v>
          </cell>
          <cell r="DJ58">
            <v>3082.76222291968</v>
          </cell>
          <cell r="DK58">
            <v>1.3797697444241648</v>
          </cell>
          <cell r="DL58">
            <v>3.0827598571777344</v>
          </cell>
          <cell r="DM58">
            <v>28.064445509489566</v>
          </cell>
          <cell r="DN58">
            <v>1.5531310648386771</v>
          </cell>
          <cell r="DO58">
            <v>0.48179282229587089</v>
          </cell>
          <cell r="DP58">
            <v>28.467678435470464</v>
          </cell>
          <cell r="DQ58">
            <v>5802.3865701994473</v>
          </cell>
          <cell r="DR58">
            <v>2317776.1368347541</v>
          </cell>
          <cell r="DS58">
            <v>6.3868631490763272</v>
          </cell>
          <cell r="DT58">
            <v>5.2504055552645434</v>
          </cell>
          <cell r="DW58">
            <v>100</v>
          </cell>
          <cell r="DX58">
            <v>122.24847121791224</v>
          </cell>
          <cell r="DY58">
            <v>123.16177881792945</v>
          </cell>
          <cell r="DZ58">
            <v>127.37174451395528</v>
          </cell>
          <cell r="EA58">
            <v>368.63498565777888</v>
          </cell>
          <cell r="EB58">
            <v>99.264553583149791</v>
          </cell>
          <cell r="EC58">
            <v>119.62020327886997</v>
          </cell>
          <cell r="ED58">
            <v>106.4209516636587</v>
          </cell>
          <cell r="EE58">
            <v>89.90336606934747</v>
          </cell>
          <cell r="EF58">
            <v>124.02469068255752</v>
          </cell>
          <cell r="EG58">
            <v>99.264553583149791</v>
          </cell>
          <cell r="EH58">
            <v>111.41827094461132</v>
          </cell>
          <cell r="EI58">
            <v>124.58030083596401</v>
          </cell>
          <cell r="EJ58">
            <v>97.925138225092084</v>
          </cell>
          <cell r="EK58">
            <v>124.39822446940758</v>
          </cell>
          <cell r="EL58">
            <v>367.03052312477161</v>
          </cell>
          <cell r="EM58">
            <v>118.25521504853576</v>
          </cell>
          <cell r="EN58">
            <v>98.503674255740236</v>
          </cell>
          <cell r="EO58">
            <v>120.73260761072147</v>
          </cell>
          <cell r="ER58">
            <v>148.56000700378462</v>
          </cell>
          <cell r="ES58">
            <v>140.98080173321549</v>
          </cell>
          <cell r="ET58">
            <v>163.97268623110926</v>
          </cell>
          <cell r="EU58">
            <v>171.65600587961885</v>
          </cell>
          <cell r="EV58">
            <v>375.33723342777677</v>
          </cell>
          <cell r="EW58">
            <v>105.78585382456779</v>
          </cell>
          <cell r="EX58">
            <v>103.47916531964444</v>
          </cell>
          <cell r="EY58">
            <v>105.90622237712</v>
          </cell>
          <cell r="EZ58">
            <v>121.57900557267556</v>
          </cell>
          <cell r="FA58">
            <v>103.63597065278867</v>
          </cell>
          <cell r="FB58">
            <v>137.03001097628373</v>
          </cell>
          <cell r="FC58" t="e">
            <v>#N/A</v>
          </cell>
          <cell r="FD58">
            <v>105.43494071966684</v>
          </cell>
          <cell r="FE58">
            <v>106.87091622261894</v>
          </cell>
          <cell r="FF58">
            <v>103.90093368374762</v>
          </cell>
          <cell r="FG58">
            <v>388.64582180591128</v>
          </cell>
          <cell r="FH58">
            <v>120.94313772960928</v>
          </cell>
          <cell r="FI58">
            <v>108.01215346754283</v>
          </cell>
          <cell r="FJ58">
            <v>105.0792557471967</v>
          </cell>
          <cell r="FM58">
            <v>148.55999755859375</v>
          </cell>
          <cell r="FN58">
            <v>140.98078918457031</v>
          </cell>
          <cell r="FO58">
            <v>164</v>
          </cell>
          <cell r="FP58">
            <v>171.65599060058594</v>
          </cell>
          <cell r="FQ58">
            <v>6827.69140625</v>
          </cell>
          <cell r="FR58">
            <v>123.37521362304688</v>
          </cell>
          <cell r="FS58">
            <v>115.50961303710938</v>
          </cell>
          <cell r="FT58">
            <v>135.70999145507813</v>
          </cell>
          <cell r="FU58">
            <v>121.57899475097656</v>
          </cell>
          <cell r="FV58">
            <v>123.31680297851563</v>
          </cell>
          <cell r="FW58">
            <v>137.02999877929688</v>
          </cell>
          <cell r="FX58" t="e">
            <v>#N/A</v>
          </cell>
          <cell r="FY58">
            <v>120.59999084472656</v>
          </cell>
          <cell r="FZ58">
            <v>126.30326843261719</v>
          </cell>
          <cell r="GA58">
            <v>117.24391174316406</v>
          </cell>
          <cell r="GB58">
            <v>37394.6875</v>
          </cell>
          <cell r="GC58">
            <v>6284220</v>
          </cell>
          <cell r="GD58">
            <v>184.90998840332031</v>
          </cell>
          <cell r="GE58">
            <v>115.81269836425781</v>
          </cell>
        </row>
        <row r="59">
          <cell r="B59">
            <v>0.76943999528884888</v>
          </cell>
          <cell r="C59">
            <v>99.10355808420654</v>
          </cell>
          <cell r="D59">
            <v>149.7500095208492</v>
          </cell>
          <cell r="F59">
            <v>4.5212294002131808</v>
          </cell>
          <cell r="G59">
            <v>127.79860797690107</v>
          </cell>
          <cell r="H59">
            <v>1.1184942684407817</v>
          </cell>
          <cell r="I59">
            <v>109.45300043631528</v>
          </cell>
          <cell r="K59">
            <v>0.7694399999999999</v>
          </cell>
          <cell r="L59">
            <v>140.26436191391582</v>
          </cell>
          <cell r="M59">
            <v>140.11495648097113</v>
          </cell>
          <cell r="O59">
            <v>3.0243654429874471E-2</v>
          </cell>
          <cell r="P59">
            <v>384.92064221830361</v>
          </cell>
          <cell r="Q59">
            <v>1.4371851289484294</v>
          </cell>
          <cell r="R59">
            <v>141.40590382864593</v>
          </cell>
          <cell r="T59">
            <v>385.29794692038058</v>
          </cell>
          <cell r="U59">
            <v>121.96768411701339</v>
          </cell>
          <cell r="V59">
            <v>1.2949131810709358</v>
          </cell>
          <cell r="W59">
            <v>129.64381576054072</v>
          </cell>
          <cell r="Y59">
            <v>2959.3846153846152</v>
          </cell>
          <cell r="Z59">
            <v>86.30527247623138</v>
          </cell>
          <cell r="AA59">
            <v>1.0509044988116119</v>
          </cell>
          <cell r="AB59">
            <v>105.06406391870416</v>
          </cell>
          <cell r="AD59">
            <v>1.3515177674157435</v>
          </cell>
          <cell r="AE59">
            <v>121.48517660258236</v>
          </cell>
          <cell r="AF59">
            <v>1.7557619978368411</v>
          </cell>
          <cell r="AG59">
            <v>175.22193039539357</v>
          </cell>
          <cell r="AK59">
            <v>139.53505076136017</v>
          </cell>
          <cell r="AL59">
            <v>139.7319675872815</v>
          </cell>
          <cell r="AN59">
            <v>161.88509111620047</v>
          </cell>
          <cell r="AO59">
            <v>162.41155055042597</v>
          </cell>
          <cell r="AP59">
            <v>149.79</v>
          </cell>
          <cell r="AQ59">
            <v>92.228661996237022</v>
          </cell>
          <cell r="AS59">
            <v>128.87292408676532</v>
          </cell>
          <cell r="AT59">
            <v>128.84776737195452</v>
          </cell>
          <cell r="AU59">
            <v>135.53286743164063</v>
          </cell>
          <cell r="CG59">
            <v>0.76943999528884888</v>
          </cell>
          <cell r="CH59">
            <v>1.9969998393207788E-3</v>
          </cell>
          <cell r="CI59">
            <v>1.3211797922849655E-2</v>
          </cell>
          <cell r="CJ59">
            <v>1.7017999198287725E-4</v>
          </cell>
          <cell r="CK59">
            <v>5.6087992561515421E-6</v>
          </cell>
          <cell r="CL59">
            <v>1</v>
          </cell>
          <cell r="CM59">
            <v>0.16972041130065918</v>
          </cell>
          <cell r="CN59">
            <v>5.8105052448809147E-4</v>
          </cell>
          <cell r="CO59">
            <v>2.5999988429248333E-4</v>
          </cell>
          <cell r="CP59">
            <v>0.56931543350219727</v>
          </cell>
          <cell r="CQ59">
            <v>0.25</v>
          </cell>
          <cell r="CR59">
            <v>2.7601830661296844E-2</v>
          </cell>
          <cell r="CS59">
            <v>0.50530195236206055</v>
          </cell>
          <cell r="CT59">
            <v>1.6312294006347656</v>
          </cell>
          <cell r="CU59">
            <v>2.7587059885263443E-2</v>
          </cell>
          <cell r="CV59">
            <v>1.298348797718063E-4</v>
          </cell>
          <cell r="CW59">
            <v>3.3054908499252633E-7</v>
          </cell>
          <cell r="CX59">
            <v>0.12071794271469116</v>
          </cell>
          <cell r="CY59">
            <v>0.14948707818984985</v>
          </cell>
          <cell r="DB59">
            <v>1</v>
          </cell>
          <cell r="DC59">
            <v>385.29797556245745</v>
          </cell>
          <cell r="DD59">
            <v>58.238855890923908</v>
          </cell>
          <cell r="DE59">
            <v>4.521330541408572</v>
          </cell>
          <cell r="DF59">
            <v>137184.44182949729</v>
          </cell>
          <cell r="DG59">
            <v>0.76943999528884888</v>
          </cell>
          <cell r="DH59">
            <v>4.5335737133336798</v>
          </cell>
          <cell r="DI59">
            <v>1324.2221852681907</v>
          </cell>
          <cell r="DJ59">
            <v>2959.3859142770921</v>
          </cell>
          <cell r="DK59">
            <v>1.3515178932627323</v>
          </cell>
          <cell r="DL59">
            <v>3.0777599811553955</v>
          </cell>
          <cell r="DM59">
            <v>27.876411703653915</v>
          </cell>
          <cell r="DN59">
            <v>1.5227330741392571</v>
          </cell>
          <cell r="DO59">
            <v>0.47169330995961339</v>
          </cell>
          <cell r="DP59">
            <v>27.891337405617158</v>
          </cell>
          <cell r="DQ59">
            <v>5926.2965132419913</v>
          </cell>
          <cell r="DR59">
            <v>2327763.1983348127</v>
          </cell>
          <cell r="DS59">
            <v>6.3738660383516406</v>
          </cell>
          <cell r="DT59">
            <v>5.1472007119682521</v>
          </cell>
          <cell r="DW59">
            <v>100</v>
          </cell>
          <cell r="DX59">
            <v>121.96769376918853</v>
          </cell>
          <cell r="DY59">
            <v>122.8968775793753</v>
          </cell>
          <cell r="DZ59">
            <v>127.80032060111252</v>
          </cell>
          <cell r="EA59">
            <v>384.92060363946854</v>
          </cell>
          <cell r="EB59">
            <v>99.10355808420654</v>
          </cell>
          <cell r="EC59">
            <v>117.00699833306527</v>
          </cell>
          <cell r="ED59">
            <v>104.73444659465059</v>
          </cell>
          <cell r="EE59">
            <v>86.305311909440775</v>
          </cell>
          <cell r="EF59">
            <v>121.48518935223323</v>
          </cell>
          <cell r="EG59">
            <v>99.10355808420654</v>
          </cell>
          <cell r="EH59">
            <v>110.67176050604739</v>
          </cell>
          <cell r="EI59">
            <v>122.14200640487813</v>
          </cell>
          <cell r="EJ59">
            <v>95.872396681909251</v>
          </cell>
          <cell r="EK59">
            <v>121.87972613224466</v>
          </cell>
          <cell r="EL59">
            <v>374.86845854411104</v>
          </cell>
          <cell r="EM59">
            <v>118.76476473567907</v>
          </cell>
          <cell r="EN59">
            <v>98.303221681259188</v>
          </cell>
          <cell r="EO59">
            <v>118.35942144099342</v>
          </cell>
          <cell r="ER59">
            <v>149.7500095208492</v>
          </cell>
          <cell r="ES59">
            <v>141.12180821549296</v>
          </cell>
          <cell r="ET59">
            <v>165.77237424084274</v>
          </cell>
          <cell r="EU59">
            <v>171.99900822948527</v>
          </cell>
          <cell r="EV59">
            <v>406.63135204852261</v>
          </cell>
          <cell r="EW59">
            <v>106.04834555178704</v>
          </cell>
          <cell r="EX59">
            <v>103.47916531964444</v>
          </cell>
          <cell r="EY59">
            <v>106.1637512954392</v>
          </cell>
          <cell r="EZ59">
            <v>123.28100157377892</v>
          </cell>
          <cell r="FA59">
            <v>103.54888591225755</v>
          </cell>
          <cell r="FB59">
            <v>137.57799991666155</v>
          </cell>
          <cell r="FC59" t="e">
            <v>#N/A</v>
          </cell>
          <cell r="FD59">
            <v>105.69721937952619</v>
          </cell>
          <cell r="FE59">
            <v>107.00508892002222</v>
          </cell>
          <cell r="FF59">
            <v>103.90093368374762</v>
          </cell>
          <cell r="FG59">
            <v>413.90781646247649</v>
          </cell>
          <cell r="FH59">
            <v>121.35436656873927</v>
          </cell>
          <cell r="FI59">
            <v>107.58013198537046</v>
          </cell>
          <cell r="FJ59">
            <v>105.13039775428349</v>
          </cell>
          <cell r="FM59">
            <v>149.75</v>
          </cell>
          <cell r="FN59">
            <v>141.12179565429688</v>
          </cell>
          <cell r="FO59">
            <v>165.79998779296875</v>
          </cell>
          <cell r="FP59">
            <v>171.99899291992188</v>
          </cell>
          <cell r="FQ59">
            <v>7396.95703125</v>
          </cell>
          <cell r="FR59">
            <v>123.68135070800781</v>
          </cell>
          <cell r="FS59">
            <v>115.50961303710938</v>
          </cell>
          <cell r="FT59">
            <v>136.03999328613281</v>
          </cell>
          <cell r="FU59">
            <v>123.28099060058594</v>
          </cell>
          <cell r="FV59">
            <v>123.21318054199219</v>
          </cell>
          <cell r="FW59">
            <v>137.57798767089844</v>
          </cell>
          <cell r="FX59" t="e">
            <v>#N/A</v>
          </cell>
          <cell r="FY59">
            <v>120.89999389648438</v>
          </cell>
          <cell r="FZ59">
            <v>126.46183776855469</v>
          </cell>
          <cell r="GA59">
            <v>117.24391174316406</v>
          </cell>
          <cell r="GB59">
            <v>39825.34375</v>
          </cell>
          <cell r="GC59">
            <v>6305587.5</v>
          </cell>
          <cell r="GD59">
            <v>184.17039489746094</v>
          </cell>
          <cell r="GE59">
            <v>115.86906433105469</v>
          </cell>
        </row>
        <row r="60">
          <cell r="B60">
            <v>0.76495999097824097</v>
          </cell>
          <cell r="C60">
            <v>98.526535353217412</v>
          </cell>
          <cell r="D60">
            <v>153.18999692217491</v>
          </cell>
          <cell r="F60">
            <v>4.5155585359144395</v>
          </cell>
          <cell r="G60">
            <v>127.63831339787112</v>
          </cell>
          <cell r="H60">
            <v>1.136375087146154</v>
          </cell>
          <cell r="I60">
            <v>111.20277181448162</v>
          </cell>
          <cell r="K60">
            <v>0.76495999999999997</v>
          </cell>
          <cell r="L60">
            <v>142.54794421818389</v>
          </cell>
          <cell r="M60">
            <v>142.39610638118319</v>
          </cell>
          <cell r="O60">
            <v>3.1616600851741013E-2</v>
          </cell>
          <cell r="P60">
            <v>402.3945695064744</v>
          </cell>
          <cell r="Q60">
            <v>1.4513659646779875</v>
          </cell>
          <cell r="R60">
            <v>142.80116867865931</v>
          </cell>
          <cell r="T60">
            <v>382.3844038990253</v>
          </cell>
          <cell r="U60">
            <v>121.04538983091531</v>
          </cell>
          <cell r="V60">
            <v>1.2931654383218354</v>
          </cell>
          <cell r="W60">
            <v>129.46883565973286</v>
          </cell>
          <cell r="Y60">
            <v>2985.7923497267761</v>
          </cell>
          <cell r="Z60">
            <v>87.075407826679552</v>
          </cell>
          <cell r="AA60">
            <v>1.0818122925948828</v>
          </cell>
          <cell r="AB60">
            <v>108.15406726848886</v>
          </cell>
          <cell r="AD60">
            <v>1.3256322491722816</v>
          </cell>
          <cell r="AE60">
            <v>119.15838014376158</v>
          </cell>
          <cell r="AF60">
            <v>1.7605765254021606</v>
          </cell>
          <cell r="AG60">
            <v>175.70241169922434</v>
          </cell>
          <cell r="AK60">
            <v>139.88488137418028</v>
          </cell>
          <cell r="AL60">
            <v>140.08229189350345</v>
          </cell>
          <cell r="AN60">
            <v>164.2062123355569</v>
          </cell>
          <cell r="AO60">
            <v>164.74022018672113</v>
          </cell>
          <cell r="AP60">
            <v>153.29</v>
          </cell>
          <cell r="AQ60">
            <v>93.049529632931694</v>
          </cell>
          <cell r="AS60">
            <v>130.34591370593537</v>
          </cell>
          <cell r="AT60">
            <v>130.32046945532113</v>
          </cell>
          <cell r="AU60">
            <v>136.95942687988281</v>
          </cell>
          <cell r="CG60">
            <v>0.76495999097824097</v>
          </cell>
          <cell r="CH60">
            <v>2.0004999823868275E-3</v>
          </cell>
          <cell r="CI60">
            <v>1.3199575245380402E-2</v>
          </cell>
          <cell r="CJ60">
            <v>1.6831999528221786E-4</v>
          </cell>
          <cell r="CK60">
            <v>5.3339999794843607E-6</v>
          </cell>
          <cell r="CL60">
            <v>1</v>
          </cell>
          <cell r="CM60">
            <v>0.17218399047851563</v>
          </cell>
          <cell r="CN60">
            <v>5.8919563889503479E-4</v>
          </cell>
          <cell r="CO60">
            <v>2.5999988429248333E-4</v>
          </cell>
          <cell r="CP60">
            <v>0.57705289125442505</v>
          </cell>
          <cell r="CQ60">
            <v>0.25</v>
          </cell>
          <cell r="CR60">
            <v>2.6927538216114044E-2</v>
          </cell>
          <cell r="CS60">
            <v>0.51214897632598877</v>
          </cell>
          <cell r="CT60">
            <v>1.6877498626708984</v>
          </cell>
          <cell r="CU60">
            <v>2.7973439544439316E-2</v>
          </cell>
          <cell r="CV60">
            <v>1.2807130406145006E-4</v>
          </cell>
          <cell r="CW60">
            <v>3.283999490122369E-7</v>
          </cell>
          <cell r="CX60">
            <v>0.12075698375701904</v>
          </cell>
          <cell r="CY60">
            <v>0.15176594257354736</v>
          </cell>
          <cell r="DB60">
            <v>1</v>
          </cell>
          <cell r="DC60">
            <v>382.38440275593274</v>
          </cell>
          <cell r="DD60">
            <v>57.953379313926206</v>
          </cell>
          <cell r="DE60">
            <v>4.544676879865948</v>
          </cell>
          <cell r="DF60">
            <v>143412.072351037</v>
          </cell>
          <cell r="DG60">
            <v>0.76495999097824097</v>
          </cell>
          <cell r="DH60">
            <v>4.4426894094645188</v>
          </cell>
          <cell r="DI60">
            <v>1298.3123778934123</v>
          </cell>
          <cell r="DJ60">
            <v>2942.15512079886</v>
          </cell>
          <cell r="DK60">
            <v>1.3256323684911007</v>
          </cell>
          <cell r="DL60">
            <v>3.0598399639129639</v>
          </cell>
          <cell r="DM60">
            <v>28.408092297144034</v>
          </cell>
          <cell r="DN60">
            <v>1.4936278823904845</v>
          </cell>
          <cell r="DO60">
            <v>0.45324251412924205</v>
          </cell>
          <cell r="DP60">
            <v>27.345939699800095</v>
          </cell>
          <cell r="DQ60">
            <v>5972.9226354344337</v>
          </cell>
          <cell r="DR60">
            <v>2329354.779984259</v>
          </cell>
          <cell r="DS60">
            <v>6.3347060118481755</v>
          </cell>
          <cell r="DT60">
            <v>5.0403929762274124</v>
          </cell>
          <cell r="DW60">
            <v>100</v>
          </cell>
          <cell r="DX60">
            <v>121.04539005004317</v>
          </cell>
          <cell r="DY60">
            <v>122.29445880932296</v>
          </cell>
          <cell r="DZ60">
            <v>128.46023022558893</v>
          </cell>
          <cell r="EA60">
            <v>402.39447507580815</v>
          </cell>
          <cell r="EB60">
            <v>98.526535353217412</v>
          </cell>
          <cell r="EC60">
            <v>114.66136544745788</v>
          </cell>
          <cell r="ED60">
            <v>102.68520639390449</v>
          </cell>
          <cell r="EE60">
            <v>85.802805967781836</v>
          </cell>
          <cell r="EF60">
            <v>119.15839227907584</v>
          </cell>
          <cell r="EG60">
            <v>98.526535353217412</v>
          </cell>
          <cell r="EH60">
            <v>112.78257835211683</v>
          </cell>
          <cell r="EI60">
            <v>119.80741042258278</v>
          </cell>
          <cell r="EJ60">
            <v>92.122243818605483</v>
          </cell>
          <cell r="EK60">
            <v>119.49644410989349</v>
          </cell>
          <cell r="EL60">
            <v>377.81779840841165</v>
          </cell>
          <cell r="EM60">
            <v>118.84596879470421</v>
          </cell>
          <cell r="EN60">
            <v>97.69926220937019</v>
          </cell>
          <cell r="EO60">
            <v>115.90338708074128</v>
          </cell>
          <cell r="ER60">
            <v>153.18999692217491</v>
          </cell>
          <cell r="ES60">
            <v>143.52090205696504</v>
          </cell>
          <cell r="ET60">
            <v>168.27195787241453</v>
          </cell>
          <cell r="EU60">
            <v>173.03100600200705</v>
          </cell>
          <cell r="EV60">
            <v>433.58412356529936</v>
          </cell>
          <cell r="EW60">
            <v>105.98271934913879</v>
          </cell>
          <cell r="EX60">
            <v>103.56875568226943</v>
          </cell>
          <cell r="EY60">
            <v>106.4915121257317</v>
          </cell>
          <cell r="EZ60">
            <v>123.52801087310887</v>
          </cell>
          <cell r="FA60">
            <v>103.54888591225755</v>
          </cell>
          <cell r="FB60">
            <v>139.09100053961441</v>
          </cell>
          <cell r="FC60" t="e">
            <v>#N/A</v>
          </cell>
          <cell r="FD60">
            <v>105.96015048054923</v>
          </cell>
          <cell r="FE60">
            <v>107.13943006655427</v>
          </cell>
          <cell r="FF60">
            <v>104.16703820009731</v>
          </cell>
          <cell r="FG60">
            <v>423.03387077015435</v>
          </cell>
          <cell r="FH60">
            <v>122.36161981565846</v>
          </cell>
          <cell r="FI60" t="e">
            <v>#N/A</v>
          </cell>
          <cell r="FJ60">
            <v>105.1815646521527</v>
          </cell>
          <cell r="FM60">
            <v>153.18998718261719</v>
          </cell>
          <cell r="FN60">
            <v>143.52088928222656</v>
          </cell>
          <cell r="FO60">
            <v>168.29998779296875</v>
          </cell>
          <cell r="FP60">
            <v>173.03099060058594</v>
          </cell>
          <cell r="FQ60">
            <v>7887.25</v>
          </cell>
          <cell r="FR60">
            <v>123.60481262207031</v>
          </cell>
          <cell r="FS60">
            <v>115.609619140625</v>
          </cell>
          <cell r="FT60">
            <v>136.45999145507813</v>
          </cell>
          <cell r="FU60">
            <v>123.52799987792969</v>
          </cell>
          <cell r="FV60">
            <v>123.21318054199219</v>
          </cell>
          <cell r="FW60">
            <v>139.09098815917969</v>
          </cell>
          <cell r="FX60" t="e">
            <v>#N/A</v>
          </cell>
          <cell r="FY60">
            <v>121.20074323213851</v>
          </cell>
          <cell r="FZ60">
            <v>126.62060618274735</v>
          </cell>
          <cell r="GA60">
            <v>117.544189453125</v>
          </cell>
          <cell r="GB60">
            <v>40703.43359375</v>
          </cell>
          <cell r="GC60">
            <v>6357924.5</v>
          </cell>
          <cell r="GD60" t="e">
            <v>#N/A</v>
          </cell>
          <cell r="GE60">
            <v>115.92545773113184</v>
          </cell>
        </row>
        <row r="61">
          <cell r="B61">
            <v>0.75988</v>
          </cell>
          <cell r="C61">
            <v>97.872230808861445</v>
          </cell>
          <cell r="D61">
            <v>154.34</v>
          </cell>
          <cell r="F61">
            <v>4.5144479205902028</v>
          </cell>
          <cell r="G61">
            <v>127.60692036737623</v>
          </cell>
          <cell r="H61">
            <v>1.1325475844033976</v>
          </cell>
          <cell r="I61">
            <v>110.82822214427465</v>
          </cell>
          <cell r="K61">
            <v>0.75988</v>
          </cell>
          <cell r="L61">
            <v>142.40232686286407</v>
          </cell>
          <cell r="M61">
            <v>142.25064413314593</v>
          </cell>
          <cell r="O61">
            <v>3.3430720712055016E-2</v>
          </cell>
          <cell r="P61">
            <v>425.48345194666251</v>
          </cell>
          <cell r="Q61">
            <v>1.456617298161522</v>
          </cell>
          <cell r="R61">
            <v>143.31785198033538</v>
          </cell>
          <cell r="T61">
            <v>379.44615083468864</v>
          </cell>
          <cell r="U61">
            <v>120.11527347688005</v>
          </cell>
          <cell r="V61">
            <v>1.2679283063055011</v>
          </cell>
          <cell r="W61">
            <v>126.94215036431858</v>
          </cell>
          <cell r="Y61">
            <v>2959.0342679127725</v>
          </cell>
          <cell r="Z61">
            <v>86.295055205430714</v>
          </cell>
          <cell r="AA61">
            <v>1.0816259346727208</v>
          </cell>
          <cell r="AB61">
            <v>108.13543615532119</v>
          </cell>
          <cell r="AD61">
            <v>1.3500227230492023</v>
          </cell>
          <cell r="AE61">
            <v>121.35079011261027</v>
          </cell>
          <cell r="AF61">
            <v>1.8008053557782657</v>
          </cell>
          <cell r="AG61">
            <v>179.71717755287338</v>
          </cell>
          <cell r="AK61">
            <v>141.4937972853464</v>
          </cell>
          <cell r="AL61">
            <v>141.69347836402133</v>
          </cell>
          <cell r="AN61">
            <v>166.70132869507606</v>
          </cell>
          <cell r="AO61">
            <v>167.24345080517483</v>
          </cell>
          <cell r="AP61">
            <v>154.34</v>
          </cell>
          <cell r="AQ61">
            <v>92.284630134661413</v>
          </cell>
          <cell r="AS61">
            <v>130.7613024331736</v>
          </cell>
          <cell r="AT61">
            <v>130.73577709635899</v>
          </cell>
          <cell r="AU61">
            <v>137.91154479980469</v>
          </cell>
          <cell r="CG61">
            <v>0.75987841945288748</v>
          </cell>
          <cell r="CH61">
            <v>2.0046909768859133E-3</v>
          </cell>
          <cell r="CI61">
            <v>1.3192611606059954E-2</v>
          </cell>
          <cell r="CJ61">
            <v>1.68321831341525E-4</v>
          </cell>
          <cell r="CL61">
            <v>1</v>
          </cell>
          <cell r="CM61">
            <v>0.16806499999999999</v>
          </cell>
          <cell r="CN61">
            <v>5.7399999999999997E-4</v>
          </cell>
          <cell r="CO61">
            <v>2.5595085743537239E-4</v>
          </cell>
          <cell r="CP61">
            <v>0.56286499999999995</v>
          </cell>
          <cell r="CQ61">
            <v>0.25</v>
          </cell>
          <cell r="CR61">
            <v>2.5496000000000001E-2</v>
          </cell>
          <cell r="CS61">
            <v>0.499218</v>
          </cell>
          <cell r="CT61">
            <v>1.6537999999999999</v>
          </cell>
          <cell r="CU61">
            <v>2.7269000000000002E-2</v>
          </cell>
          <cell r="CV61">
            <v>1.2999999999999999E-4</v>
          </cell>
          <cell r="CX61">
            <v>0.12078</v>
          </cell>
          <cell r="CY61">
            <v>0.14768000000000001</v>
          </cell>
          <cell r="DB61">
            <v>1</v>
          </cell>
          <cell r="DC61">
            <v>379.05015197568383</v>
          </cell>
          <cell r="DD61">
            <v>57.598786513493771</v>
          </cell>
          <cell r="DE61">
            <v>4.5144376899696042</v>
          </cell>
          <cell r="DF61" t="e">
            <v>#DIV/0!</v>
          </cell>
          <cell r="DG61">
            <v>0.75987841945288748</v>
          </cell>
          <cell r="DH61">
            <v>4.5213365034533517</v>
          </cell>
          <cell r="DI61">
            <v>1323.8299990468424</v>
          </cell>
          <cell r="DJ61">
            <v>2968.8449848024316</v>
          </cell>
          <cell r="DK61">
            <v>1.3500189556161559</v>
          </cell>
          <cell r="DL61">
            <v>3.0395136778115499</v>
          </cell>
          <cell r="DM61">
            <v>29.803828814437065</v>
          </cell>
          <cell r="DN61">
            <v>1.5221374618961805</v>
          </cell>
          <cell r="DO61">
            <v>0.45947419243734883</v>
          </cell>
          <cell r="DP61">
            <v>27.866017068938628</v>
          </cell>
          <cell r="DQ61">
            <v>5845.2186111760584</v>
          </cell>
          <cell r="DR61" t="e">
            <v>#DIV/0!</v>
          </cell>
          <cell r="DS61">
            <v>6.2914258937977108</v>
          </cell>
          <cell r="DT61">
            <v>5.1454389182887832</v>
          </cell>
          <cell r="DW61">
            <v>100</v>
          </cell>
          <cell r="DX61">
            <v>119.98991894999023</v>
          </cell>
          <cell r="DY61">
            <v>121.54618950837909</v>
          </cell>
          <cell r="DZ61">
            <v>127.60548666546279</v>
          </cell>
          <cell r="EA61" t="e">
            <v>#DIV/0!</v>
          </cell>
          <cell r="EB61">
            <v>97.872031009921784</v>
          </cell>
          <cell r="EC61">
            <v>116.6911681984724</v>
          </cell>
          <cell r="ED61">
            <v>104.7034280787913</v>
          </cell>
          <cell r="EE61">
            <v>86.581169150000164</v>
          </cell>
          <cell r="EF61">
            <v>121.35045290166217</v>
          </cell>
          <cell r="EG61">
            <v>97.872031009921784</v>
          </cell>
          <cell r="EH61">
            <v>118.32377279326334</v>
          </cell>
          <cell r="EI61">
            <v>122.09423094400177</v>
          </cell>
          <cell r="EJ61">
            <v>93.388842097898475</v>
          </cell>
          <cell r="EK61">
            <v>121.76908117983251</v>
          </cell>
          <cell r="EL61">
            <v>369.73986801518049</v>
          </cell>
          <cell r="EM61" t="e">
            <v>#DIV/0!</v>
          </cell>
          <cell r="EN61">
            <v>97.031759156512464</v>
          </cell>
          <cell r="EO61">
            <v>118.31890915241773</v>
          </cell>
          <cell r="ER61">
            <v>154.26232690063011</v>
          </cell>
          <cell r="ES61">
            <v>146.53995233675477</v>
          </cell>
          <cell r="ET61">
            <v>129.00639526742154</v>
          </cell>
          <cell r="EU61">
            <v>174.76131606202713</v>
          </cell>
          <cell r="EV61">
            <v>456.00789767849801</v>
          </cell>
          <cell r="EW61">
            <v>105.85147856187818</v>
          </cell>
          <cell r="EX61">
            <v>103.64972328005709</v>
          </cell>
          <cell r="EY61">
            <v>0</v>
          </cell>
          <cell r="EZ61">
            <v>124.8246180523103</v>
          </cell>
          <cell r="FA61">
            <v>0</v>
          </cell>
          <cell r="FB61">
            <v>139.64736454177287</v>
          </cell>
          <cell r="FC61">
            <v>0</v>
          </cell>
          <cell r="FD61">
            <v>0</v>
          </cell>
          <cell r="FE61">
            <v>107.34053664857014</v>
          </cell>
          <cell r="FF61">
            <v>104.12546729116212</v>
          </cell>
          <cell r="FG61">
            <v>451.1326159360292</v>
          </cell>
          <cell r="FM61">
            <v>154.2623170928955</v>
          </cell>
          <cell r="FN61">
            <v>146.53993929329181</v>
          </cell>
          <cell r="FO61">
            <v>129.0278845224112</v>
          </cell>
          <cell r="FP61">
            <v>174.76130050659179</v>
          </cell>
          <cell r="FQ61">
            <v>8295.1568000000007</v>
          </cell>
          <cell r="FR61">
            <v>123.45175</v>
          </cell>
          <cell r="FS61">
            <v>115.7</v>
          </cell>
          <cell r="FU61">
            <v>124.82460694172063</v>
          </cell>
          <cell r="FW61">
            <v>139.64735211181642</v>
          </cell>
          <cell r="FZ61">
            <v>126.85827999999999</v>
          </cell>
          <cell r="GA61">
            <v>117.49728</v>
          </cell>
          <cell r="GB61">
            <v>43407.036040156243</v>
          </cell>
        </row>
        <row r="62">
          <cell r="B62">
            <v>0.75700000000000001</v>
          </cell>
          <cell r="C62">
            <v>97.501287995878442</v>
          </cell>
          <cell r="D62">
            <v>154.81</v>
          </cell>
          <cell r="F62">
            <v>4.5409242632157083</v>
          </cell>
          <cell r="G62">
            <v>128.35530967310345</v>
          </cell>
          <cell r="H62">
            <v>1.125774985686514</v>
          </cell>
          <cell r="I62">
            <v>110.16547288285248</v>
          </cell>
          <cell r="K62">
            <v>0.75700000000000001</v>
          </cell>
          <cell r="L62">
            <v>142.11432431715244</v>
          </cell>
          <cell r="M62">
            <v>141.96294835919329</v>
          </cell>
          <cell r="O62">
            <v>3.5289235639297402E-2</v>
          </cell>
          <cell r="P62">
            <v>449.13736457237326</v>
          </cell>
          <cell r="Q62">
            <v>1.4579904662553402</v>
          </cell>
          <cell r="R62">
            <v>143.45295919199791</v>
          </cell>
          <cell r="T62">
            <v>376.30426461596591</v>
          </cell>
          <cell r="U62">
            <v>119.12069619215872</v>
          </cell>
          <cell r="V62">
            <v>1.2115838992697379</v>
          </cell>
          <cell r="W62">
            <v>121.30107416580449</v>
          </cell>
          <cell r="Y62">
            <v>2945.5252918287938</v>
          </cell>
          <cell r="Z62">
            <v>85.901089562796201</v>
          </cell>
          <cell r="AA62">
            <v>1.0724518832020062</v>
          </cell>
          <cell r="AB62">
            <v>107.2182613490447</v>
          </cell>
          <cell r="AD62">
            <v>1.3751203025904091</v>
          </cell>
          <cell r="AE62">
            <v>123.60676036795574</v>
          </cell>
          <cell r="AF62">
            <v>1.8448128286128538</v>
          </cell>
          <cell r="AG62">
            <v>184.10904521568852</v>
          </cell>
          <cell r="AK62">
            <v>143.54432694730437</v>
          </cell>
          <cell r="AL62">
            <v>143.74690180636125</v>
          </cell>
          <cell r="AN62">
            <v>169.7052634455778</v>
          </cell>
          <cell r="AO62">
            <v>170.25715452067698</v>
          </cell>
          <cell r="AP62">
            <v>154.81</v>
          </cell>
          <cell r="AQ62">
            <v>90.927162759083359</v>
          </cell>
          <cell r="AS62">
            <v>130.70497936660982</v>
          </cell>
          <cell r="AT62">
            <v>130.67946502437246</v>
          </cell>
          <cell r="AU62">
            <v>138.46380615234375</v>
          </cell>
          <cell r="CG62">
            <v>0.75700227100681305</v>
          </cell>
          <cell r="CH62">
            <v>2.0116676725005027E-3</v>
          </cell>
          <cell r="CJ62">
            <v>1.66706147537205E-4</v>
          </cell>
          <cell r="CL62">
            <v>1</v>
          </cell>
          <cell r="CM62">
            <v>0.16438800000000001</v>
          </cell>
          <cell r="CN62">
            <v>5.5900000000000004E-4</v>
          </cell>
          <cell r="CP62">
            <v>0.55049700000000001</v>
          </cell>
          <cell r="CR62">
            <v>2.5413999999999999E-2</v>
          </cell>
          <cell r="CS62">
            <v>0.488701</v>
          </cell>
          <cell r="CT62">
            <v>1.6382000000000001</v>
          </cell>
          <cell r="CU62">
            <v>0.26698</v>
          </cell>
          <cell r="CY62">
            <v>0.14460899999999999</v>
          </cell>
          <cell r="DB62">
            <v>1</v>
          </cell>
          <cell r="DC62">
            <v>376.30582891748679</v>
          </cell>
          <cell r="DD62" t="e">
            <v>#DIV/0!</v>
          </cell>
          <cell r="DE62">
            <v>4.540937944942117</v>
          </cell>
          <cell r="DF62" t="e">
            <v>#DIV/0!</v>
          </cell>
          <cell r="DG62">
            <v>0.75700227100681305</v>
          </cell>
          <cell r="DH62">
            <v>4.6049728143587911</v>
          </cell>
          <cell r="DI62">
            <v>1354.207998223279</v>
          </cell>
          <cell r="DJ62" t="e">
            <v>#DIV/0!</v>
          </cell>
          <cell r="DK62">
            <v>1.3751251523746961</v>
          </cell>
          <cell r="DL62" t="e">
            <v>#DIV/0!</v>
          </cell>
          <cell r="DM62">
            <v>29.786821083135795</v>
          </cell>
          <cell r="DN62">
            <v>1.5490090484914356</v>
          </cell>
          <cell r="DO62">
            <v>0.46209392687511475</v>
          </cell>
          <cell r="DP62">
            <v>2.8354268896801749</v>
          </cell>
          <cell r="DQ62" t="e">
            <v>#DIV/0!</v>
          </cell>
          <cell r="DR62" t="e">
            <v>#DIV/0!</v>
          </cell>
          <cell r="DS62" t="e">
            <v>#DIV/0!</v>
          </cell>
          <cell r="DT62">
            <v>5.2348212836463368</v>
          </cell>
          <cell r="DW62">
            <v>100</v>
          </cell>
          <cell r="DX62">
            <v>119.12119195012141</v>
          </cell>
          <cell r="DY62" t="e">
            <v>#DIV/0!</v>
          </cell>
          <cell r="DZ62">
            <v>128.3545451672646</v>
          </cell>
          <cell r="EA62" t="e">
            <v>#DIV/0!</v>
          </cell>
          <cell r="EB62">
            <v>97.50158426120899</v>
          </cell>
          <cell r="EC62">
            <v>118.84973764268697</v>
          </cell>
          <cell r="ED62">
            <v>107.10606335238209</v>
          </cell>
          <cell r="EE62" t="e">
            <v>#DIV/0!</v>
          </cell>
          <cell r="EF62">
            <v>123.60719776780859</v>
          </cell>
          <cell r="EG62" t="e">
            <v>#DIV/0!</v>
          </cell>
          <cell r="EH62">
            <v>118.25625063204205</v>
          </cell>
          <cell r="EI62">
            <v>124.24966419607202</v>
          </cell>
          <cell r="EJ62">
            <v>93.92130718467331</v>
          </cell>
          <cell r="EK62">
            <v>12.390264681700918</v>
          </cell>
          <cell r="EL62" t="e">
            <v>#DIV/0!</v>
          </cell>
          <cell r="EM62" t="e">
            <v>#DIV/0!</v>
          </cell>
          <cell r="EN62" t="e">
            <v>#DIV/0!</v>
          </cell>
          <cell r="EO62">
            <v>120.37424867437355</v>
          </cell>
          <cell r="ER62">
            <v>154.72511388133199</v>
          </cell>
          <cell r="ES62">
            <v>152.5480903825617</v>
          </cell>
          <cell r="ET62">
            <v>0</v>
          </cell>
          <cell r="EU62">
            <v>177.38273580295748</v>
          </cell>
          <cell r="EV62">
            <v>488.92550428910101</v>
          </cell>
          <cell r="EW62">
            <v>0</v>
          </cell>
          <cell r="EX62">
            <v>0</v>
          </cell>
          <cell r="EY62">
            <v>0</v>
          </cell>
          <cell r="EZ62">
            <v>0</v>
          </cell>
          <cell r="FA62">
            <v>0</v>
          </cell>
          <cell r="FB62">
            <v>141.0438381871906</v>
          </cell>
          <cell r="FC62">
            <v>0</v>
          </cell>
          <cell r="FD62">
            <v>0</v>
          </cell>
          <cell r="FE62">
            <v>0</v>
          </cell>
          <cell r="FF62">
            <v>0</v>
          </cell>
          <cell r="FG62">
            <v>0</v>
          </cell>
          <cell r="FM62">
            <v>154.72510404417417</v>
          </cell>
          <cell r="FN62">
            <v>152.54807680431676</v>
          </cell>
          <cell r="FP62">
            <v>177.38272001419065</v>
          </cell>
          <cell r="FQ62">
            <v>8893.9549999999999</v>
          </cell>
          <cell r="FW62">
            <v>141.04382563293458</v>
          </cell>
        </row>
        <row r="63">
          <cell r="B63">
            <v>0.75244999999999995</v>
          </cell>
          <cell r="C63">
            <v>96.91524987120043</v>
          </cell>
          <cell r="D63">
            <v>156.44999999999999</v>
          </cell>
          <cell r="F63">
            <v>4.5487238264983194</v>
          </cell>
          <cell r="G63">
            <v>128.57577478161983</v>
          </cell>
          <cell r="H63">
            <v>1.1294925767326884</v>
          </cell>
          <cell r="I63">
            <v>110.52926687436413</v>
          </cell>
          <cell r="K63">
            <v>0.75244999999999995</v>
          </cell>
          <cell r="L63">
            <v>142.70101747737962</v>
          </cell>
          <cell r="M63">
            <v>142.54901659128896</v>
          </cell>
          <cell r="O63">
            <v>3.7060245998768816E-2</v>
          </cell>
          <cell r="P63">
            <v>471.67757863690213</v>
          </cell>
          <cell r="Q63">
            <v>1.4801309778565599</v>
          </cell>
          <cell r="R63">
            <v>145.63138352379559</v>
          </cell>
          <cell r="T63">
            <v>375.47405189620764</v>
          </cell>
          <cell r="U63">
            <v>118.85788886717101</v>
          </cell>
          <cell r="V63">
            <v>1.1804030271265169</v>
          </cell>
          <cell r="W63">
            <v>118.17931488303505</v>
          </cell>
          <cell r="Y63">
            <v>2925.5443234836698</v>
          </cell>
          <cell r="Z63">
            <v>85.318379593838443</v>
          </cell>
          <cell r="AA63">
            <v>1.0711064586357015</v>
          </cell>
          <cell r="AB63">
            <v>107.08375267314514</v>
          </cell>
          <cell r="AD63">
            <v>1.3650220664810464</v>
          </cell>
          <cell r="AE63">
            <v>122.69905051263787</v>
          </cell>
          <cell r="AF63">
            <v>1.8507157727997277</v>
          </cell>
          <cell r="AG63">
            <v>184.69814856609403</v>
          </cell>
          <cell r="AK63">
            <v>144.32369766442341</v>
          </cell>
          <cell r="AL63">
            <v>144.52737239915305</v>
          </cell>
          <cell r="AN63">
            <v>171.96079598099863</v>
          </cell>
          <cell r="AO63">
            <v>172.52002217494223</v>
          </cell>
          <cell r="AP63">
            <v>156.44999999999999</v>
          </cell>
          <cell r="AQ63">
            <v>90.685126298762825</v>
          </cell>
          <cell r="AS63">
            <v>131.06483019645523</v>
          </cell>
          <cell r="AT63">
            <v>131.03924560932538</v>
          </cell>
          <cell r="AU63">
            <v>139.17622375488281</v>
          </cell>
          <cell r="CG63">
            <v>0.75301204819277101</v>
          </cell>
          <cell r="CH63">
            <v>2.0036064916850328E-3</v>
          </cell>
          <cell r="CJ63">
            <v>1.654200196565E-4</v>
          </cell>
          <cell r="CL63">
            <v>1</v>
          </cell>
          <cell r="DB63">
            <v>1</v>
          </cell>
          <cell r="DC63">
            <v>375.82831325301208</v>
          </cell>
          <cell r="DD63" t="e">
            <v>#DIV/0!</v>
          </cell>
          <cell r="DE63">
            <v>4.5521216220166387</v>
          </cell>
          <cell r="DF63" t="e">
            <v>#DIV/0!</v>
          </cell>
          <cell r="DG63">
            <v>0.75301204819277101</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W63">
            <v>100</v>
          </cell>
          <cell r="DX63">
            <v>118.97003235928884</v>
          </cell>
          <cell r="DY63" t="e">
            <v>#DIV/0!</v>
          </cell>
          <cell r="DZ63">
            <v>128.67066395188635</v>
          </cell>
          <cell r="EA63" t="e">
            <v>#DIV/0!</v>
          </cell>
          <cell r="EB63">
            <v>96.987645187542981</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row>
        <row r="64">
          <cell r="B64">
            <v>0.74962999999999991</v>
          </cell>
          <cell r="C64">
            <v>96.552035033487911</v>
          </cell>
          <cell r="D64">
            <v>156.52000000000001</v>
          </cell>
          <cell r="F64">
            <v>4.5658356987407238</v>
          </cell>
          <cell r="G64">
            <v>129.05946478247552</v>
          </cell>
          <cell r="H64">
            <v>1.1274831958587415</v>
          </cell>
          <cell r="I64">
            <v>110.33263397969633</v>
          </cell>
          <cell r="K64">
            <v>0.74962999999999991</v>
          </cell>
          <cell r="L64">
            <v>142.09334999121793</v>
          </cell>
          <cell r="M64">
            <v>141.9419963744879</v>
          </cell>
          <cell r="O64">
            <v>3.8901958429844188E-2</v>
          </cell>
          <cell r="P64">
            <v>495.11764053136375</v>
          </cell>
          <cell r="Q64">
            <v>1.4920656616344576</v>
          </cell>
          <cell r="R64">
            <v>146.80564751562906</v>
          </cell>
          <cell r="T64">
            <v>376.32028112449797</v>
          </cell>
          <cell r="U64">
            <v>119.12576628523581</v>
          </cell>
          <cell r="V64">
            <v>1.1800541760234995</v>
          </cell>
          <cell r="W64">
            <v>118.14438868968975</v>
          </cell>
          <cell r="Y64">
            <v>2904.4168926772568</v>
          </cell>
          <cell r="Z64">
            <v>84.702235053858388</v>
          </cell>
          <cell r="AA64">
            <v>1.0512382007493497</v>
          </cell>
          <cell r="AB64">
            <v>105.09742573393659</v>
          </cell>
          <cell r="AD64">
            <v>1.3693113655090117</v>
          </cell>
          <cell r="AE64">
            <v>123.08460685712456</v>
          </cell>
          <cell r="AF64">
            <v>1.85727443313323</v>
          </cell>
          <cell r="AG64">
            <v>185.35269122384597</v>
          </cell>
          <cell r="AK64">
            <v>145.3829613875381</v>
          </cell>
          <cell r="AL64">
            <v>145.58813099290444</v>
          </cell>
          <cell r="AN64">
            <v>173.9531752221543</v>
          </cell>
          <cell r="AO64">
            <v>174.51888074560767</v>
          </cell>
          <cell r="AP64">
            <v>156.52000000000001</v>
          </cell>
          <cell r="AQ64">
            <v>89.686571063996098</v>
          </cell>
          <cell r="AS64">
            <v>130.57300256369498</v>
          </cell>
          <cell r="AT64">
            <v>130.54751398406694</v>
          </cell>
          <cell r="AU64">
            <v>139.06874084472656</v>
          </cell>
        </row>
        <row r="65">
          <cell r="B65">
            <v>0.74900999999999995</v>
          </cell>
          <cell r="C65">
            <v>96.4721792890263</v>
          </cell>
          <cell r="D65">
            <v>157.99</v>
          </cell>
          <cell r="F65">
            <v>4.5875543578122127</v>
          </cell>
          <cell r="G65">
            <v>129.67337178669217</v>
          </cell>
          <cell r="H65">
            <v>1.138931430315681</v>
          </cell>
          <cell r="I65">
            <v>111.45292904634627</v>
          </cell>
          <cell r="K65">
            <v>0.74900999999999995</v>
          </cell>
          <cell r="L65">
            <v>143.13956163913974</v>
          </cell>
          <cell r="M65">
            <v>142.98709362883122</v>
          </cell>
          <cell r="O65">
            <v>4.0461003376315495E-2</v>
          </cell>
          <cell r="P65">
            <v>514.96010313568945</v>
          </cell>
          <cell r="Q65">
            <v>1.5121861518740065</v>
          </cell>
          <cell r="R65">
            <v>148.78532017608904</v>
          </cell>
          <cell r="T65">
            <v>376.3869346733668</v>
          </cell>
          <cell r="U65">
            <v>119.14686574620799</v>
          </cell>
          <cell r="V65">
            <v>1.21318364141435</v>
          </cell>
          <cell r="W65">
            <v>121.46123677662057</v>
          </cell>
          <cell r="Y65">
            <v>2894.165378670788</v>
          </cell>
          <cell r="Z65">
            <v>84.403267591155938</v>
          </cell>
          <cell r="AA65">
            <v>1.0531495219010918</v>
          </cell>
          <cell r="AB65">
            <v>105.28850985992794</v>
          </cell>
          <cell r="AD65">
            <v>1.3590435538430987</v>
          </cell>
          <cell r="AE65">
            <v>122.16165420076352</v>
          </cell>
          <cell r="AF65">
            <v>1.8565792196070081</v>
          </cell>
          <cell r="AG65">
            <v>185.28331014813543</v>
          </cell>
          <cell r="AK65">
            <v>146.29718337285797</v>
          </cell>
          <cell r="AL65">
            <v>146.50364316080248</v>
          </cell>
          <cell r="AN65">
            <v>175.32621965227924</v>
          </cell>
          <cell r="AO65">
            <v>175.8963903935539</v>
          </cell>
          <cell r="AP65">
            <v>157.99</v>
          </cell>
          <cell r="AQ65">
            <v>89.819921629153498</v>
          </cell>
          <cell r="AS65">
            <v>131.58945747088748</v>
          </cell>
          <cell r="AT65">
            <v>131.56377047358248</v>
          </cell>
          <cell r="AU65">
            <v>140.09577941894531</v>
          </cell>
        </row>
        <row r="66">
          <cell r="B66">
            <v>0.74552999999999991</v>
          </cell>
          <cell r="C66">
            <v>96.023956723338515</v>
          </cell>
          <cell r="D66">
            <v>155.38</v>
          </cell>
          <cell r="F66">
            <v>4.585055350553505</v>
          </cell>
          <cell r="G66">
            <v>129.60273399756076</v>
          </cell>
          <cell r="H66">
            <v>1.1139355679338949</v>
          </cell>
          <cell r="I66">
            <v>109.00689761518517</v>
          </cell>
          <cell r="K66">
            <v>0.74552999999999991</v>
          </cell>
          <cell r="L66">
            <v>139.75411577903543</v>
          </cell>
          <cell r="M66">
            <v>139.60525384512107</v>
          </cell>
          <cell r="O66">
            <v>4.1377530911832626E-2</v>
          </cell>
          <cell r="P66">
            <v>526.62504159079663</v>
          </cell>
          <cell r="Q66">
            <v>1.4568656454520981</v>
          </cell>
          <cell r="R66">
            <v>143.34228708781038</v>
          </cell>
          <cell r="T66">
            <v>375.01509054325959</v>
          </cell>
          <cell r="U66">
            <v>118.71260272234279</v>
          </cell>
          <cell r="V66">
            <v>1.2118183493449826</v>
          </cell>
          <cell r="W66">
            <v>121.32454678374089</v>
          </cell>
          <cell r="Y66">
            <v>2877.3832497105359</v>
          </cell>
          <cell r="Z66">
            <v>83.913846173907132</v>
          </cell>
          <cell r="AA66">
            <v>1.0422549375410983</v>
          </cell>
          <cell r="AB66">
            <v>104.19932496362154</v>
          </cell>
          <cell r="AD66">
            <v>1.3229799251065559</v>
          </cell>
          <cell r="AE66">
            <v>118.91996814112245</v>
          </cell>
          <cell r="AF66">
            <v>1.7730037603139424</v>
          </cell>
          <cell r="AG66">
            <v>176.94262768146007</v>
          </cell>
          <cell r="AK66">
            <v>146.05042626596341</v>
          </cell>
          <cell r="AL66">
            <v>146.25653782150323</v>
          </cell>
          <cell r="AN66">
            <v>176.45537969889725</v>
          </cell>
          <cell r="AO66">
            <v>177.02922253224159</v>
          </cell>
          <cell r="AP66">
            <v>155.38</v>
          </cell>
          <cell r="AQ66">
            <v>87.770819855293269</v>
          </cell>
          <cell r="AS66">
            <v>128.37056233790045</v>
          </cell>
          <cell r="AT66">
            <v>128.34550368690978</v>
          </cell>
          <cell r="AU66">
            <v>135.98410034179688</v>
          </cell>
        </row>
        <row r="67">
          <cell r="B67">
            <v>0.74238999999999999</v>
          </cell>
          <cell r="C67">
            <v>95.619526017516776</v>
          </cell>
          <cell r="D67">
            <v>152.38999999999999</v>
          </cell>
          <cell r="F67">
            <v>4.5886025094257992</v>
          </cell>
          <cell r="G67">
            <v>129.70299919669679</v>
          </cell>
          <cell r="H67">
            <v>1.0922509466026149</v>
          </cell>
          <cell r="I67">
            <v>106.88489579988521</v>
          </cell>
          <cell r="K67">
            <v>0.74238999999999999</v>
          </cell>
          <cell r="L67">
            <v>136.2198376701613</v>
          </cell>
          <cell r="M67">
            <v>136.0747403443327</v>
          </cell>
          <cell r="O67">
            <v>4.262898588226121E-2</v>
          </cell>
          <cell r="P67">
            <v>542.55270840241144</v>
          </cell>
          <cell r="Q67">
            <v>1.4102283708312031</v>
          </cell>
          <cell r="R67">
            <v>138.75360478304862</v>
          </cell>
          <cell r="T67">
            <v>373.0603015075377</v>
          </cell>
          <cell r="U67">
            <v>118.09380603907474</v>
          </cell>
          <cell r="V67">
            <v>1.2201255435250906</v>
          </cell>
          <cell r="W67">
            <v>122.15624451260504</v>
          </cell>
          <cell r="Y67">
            <v>2865.2643766885371</v>
          </cell>
          <cell r="Z67">
            <v>83.560420453968234</v>
          </cell>
          <cell r="AA67">
            <v>1.0281732518283395</v>
          </cell>
          <cell r="AB67">
            <v>102.79150995333141</v>
          </cell>
          <cell r="AD67">
            <v>1.3300806832722241</v>
          </cell>
          <cell r="AE67">
            <v>119.5582408154195</v>
          </cell>
          <cell r="AF67">
            <v>1.7471157355225373</v>
          </cell>
          <cell r="AG67">
            <v>174.35904876605898</v>
          </cell>
          <cell r="AK67">
            <v>146.70285357046151</v>
          </cell>
          <cell r="AL67">
            <v>146.90988585461574</v>
          </cell>
          <cell r="AN67">
            <v>177.38848556534629</v>
          </cell>
          <cell r="AO67">
            <v>177.96536291152398</v>
          </cell>
          <cell r="AP67">
            <v>152.38999999999999</v>
          </cell>
          <cell r="AQ67">
            <v>85.62902213492022</v>
          </cell>
          <cell r="AS67">
            <v>125.79749867683493</v>
          </cell>
          <cell r="AT67">
            <v>125.77294230224692</v>
          </cell>
          <cell r="AU67">
            <v>133.16365051269531</v>
          </cell>
        </row>
        <row r="68">
          <cell r="B68">
            <v>0.74238999999999999</v>
          </cell>
          <cell r="C68">
            <v>95.619526017516776</v>
          </cell>
          <cell r="D68">
            <v>148.72</v>
          </cell>
          <cell r="F68">
            <v>4.6162790697674421</v>
          </cell>
          <cell r="G68">
            <v>130.48531426460377</v>
          </cell>
          <cell r="H68">
            <v>1.0702335495816011</v>
          </cell>
          <cell r="I68">
            <v>104.73032940312845</v>
          </cell>
          <cell r="K68">
            <v>0.74238999999999999</v>
          </cell>
          <cell r="L68">
            <v>132.72094998398896</v>
          </cell>
          <cell r="M68">
            <v>132.5795795694188</v>
          </cell>
          <cell r="O68">
            <v>4.3832884915517262E-2</v>
          </cell>
          <cell r="P68">
            <v>557.87511562411157</v>
          </cell>
          <cell r="Q68">
            <v>1.3419848313126532</v>
          </cell>
          <cell r="R68">
            <v>132.03906314765939</v>
          </cell>
          <cell r="T68">
            <v>372.4800561938689</v>
          </cell>
          <cell r="U68">
            <v>117.91012694684598</v>
          </cell>
          <cell r="V68">
            <v>1.2423096474830946</v>
          </cell>
          <cell r="W68">
            <v>124.37726745714374</v>
          </cell>
          <cell r="Y68">
            <v>2867.4777906527615</v>
          </cell>
          <cell r="Z68">
            <v>83.62497079808098</v>
          </cell>
          <cell r="AA68">
            <v>1.0153592425118565</v>
          </cell>
          <cell r="AB68">
            <v>101.51043075402809</v>
          </cell>
          <cell r="AD68">
            <v>1.3347440867020015</v>
          </cell>
          <cell r="AE68">
            <v>119.97742464185107</v>
          </cell>
          <cell r="AF68">
            <v>1.710587181171745</v>
          </cell>
          <cell r="AG68">
            <v>170.71356389066889</v>
          </cell>
          <cell r="AK68">
            <v>147.82876799652621</v>
          </cell>
          <cell r="AL68">
            <v>148.03738921115936</v>
          </cell>
          <cell r="AN68">
            <v>178.42050038125541</v>
          </cell>
          <cell r="AO68">
            <v>179.00073389774101</v>
          </cell>
          <cell r="AP68">
            <v>148.72</v>
          </cell>
          <cell r="AQ68">
            <v>83.083458241551284</v>
          </cell>
          <cell r="AS68">
            <v>122.99458244713634</v>
          </cell>
          <cell r="AT68">
            <v>122.97057321745662</v>
          </cell>
          <cell r="AU68">
            <v>129.71214294433594</v>
          </cell>
        </row>
        <row r="69">
          <cell r="B69">
            <v>0.74129</v>
          </cell>
          <cell r="C69">
            <v>95.477846470891336</v>
          </cell>
          <cell r="D69">
            <v>149.11000000000001</v>
          </cell>
          <cell r="F69">
            <v>5.0239578179748028</v>
          </cell>
          <cell r="G69">
            <v>142.00890042022098</v>
          </cell>
          <cell r="H69">
            <v>1.1261382344414199</v>
          </cell>
          <cell r="I69">
            <v>110.20101948085572</v>
          </cell>
          <cell r="K69">
            <v>0.74129</v>
          </cell>
          <cell r="L69">
            <v>132.72258851106102</v>
          </cell>
          <cell r="M69">
            <v>132.58121635118047</v>
          </cell>
          <cell r="O69">
            <v>4.4709450175352543E-2</v>
          </cell>
          <cell r="P69">
            <v>569.03144144261989</v>
          </cell>
          <cell r="Q69">
            <v>1.3151491497353502</v>
          </cell>
          <cell r="R69">
            <v>129.39867692888961</v>
          </cell>
          <cell r="T69">
            <v>371.98414291449222</v>
          </cell>
          <cell r="U69">
            <v>117.75314351443507</v>
          </cell>
          <cell r="V69">
            <v>1.2711070061805856</v>
          </cell>
          <cell r="W69">
            <v>127.26039469682486</v>
          </cell>
          <cell r="Y69">
            <v>2863.2290459636924</v>
          </cell>
          <cell r="Z69">
            <v>83.501063595831653</v>
          </cell>
          <cell r="AA69">
            <v>1.0124639355876051</v>
          </cell>
          <cell r="AB69">
            <v>101.22097275656228</v>
          </cell>
          <cell r="AD69">
            <v>1.3259459991235367</v>
          </cell>
          <cell r="AE69">
            <v>119.18658248719814</v>
          </cell>
          <cell r="AF69">
            <v>1.7033104391273937</v>
          </cell>
          <cell r="AG69">
            <v>169.98735795297833</v>
          </cell>
          <cell r="AK69">
            <v>151.22513219413969</v>
          </cell>
          <cell r="AL69">
            <v>151.43854647871348</v>
          </cell>
          <cell r="AN69">
            <v>181.26955352636719</v>
          </cell>
          <cell r="AO69">
            <v>181.85905232414902</v>
          </cell>
          <cell r="AP69">
            <v>149.11000000000001</v>
          </cell>
          <cell r="AQ69">
            <v>81.992069184559227</v>
          </cell>
          <cell r="AS69">
            <v>124.16759780091763</v>
          </cell>
          <cell r="AT69">
            <v>124.14335959208707</v>
          </cell>
          <cell r="AU69">
            <v>130.76780700683594</v>
          </cell>
        </row>
        <row r="70">
          <cell r="B70">
            <v>0.73854999999999993</v>
          </cell>
          <cell r="C70">
            <v>95.124935600206101</v>
          </cell>
          <cell r="D70">
            <v>149.29</v>
          </cell>
          <cell r="F70">
            <v>10.64131750331393</v>
          </cell>
          <cell r="G70">
            <v>300.79109984988366</v>
          </cell>
          <cell r="H70">
            <v>1.725552780618723</v>
          </cell>
          <cell r="I70">
            <v>168.85820033144464</v>
          </cell>
          <cell r="K70">
            <v>0.73854999999999993</v>
          </cell>
          <cell r="L70">
            <v>132.30639650780154</v>
          </cell>
          <cell r="M70">
            <v>132.16546766328341</v>
          </cell>
          <cell r="O70">
            <v>4.4716071010219342E-2</v>
          </cell>
          <cell r="P70">
            <v>569.11570692101498</v>
          </cell>
          <cell r="Q70">
            <v>1.2524532767457541</v>
          </cell>
          <cell r="R70">
            <v>123.22997506310656</v>
          </cell>
          <cell r="T70">
            <v>374.4992647431672</v>
          </cell>
          <cell r="U70">
            <v>118.54931589782704</v>
          </cell>
          <cell r="V70">
            <v>1.2830477612141002</v>
          </cell>
          <cell r="W70">
            <v>128.45587642350435</v>
          </cell>
          <cell r="Y70">
            <v>2852.6458091927384</v>
          </cell>
          <cell r="Z70">
            <v>83.19242201931965</v>
          </cell>
          <cell r="AA70">
            <v>1.006918517209803</v>
          </cell>
          <cell r="AB70">
            <v>100.66657015236731</v>
          </cell>
          <cell r="AD70">
            <v>1.2574300829374356</v>
          </cell>
          <cell r="AE70">
            <v>113.0278264733042</v>
          </cell>
          <cell r="AF70">
            <v>1.6168819456930623</v>
          </cell>
          <cell r="AG70">
            <v>161.36194774397092</v>
          </cell>
          <cell r="AK70">
            <v>178.91995270449138</v>
          </cell>
          <cell r="AL70">
            <v>179.17245090468066</v>
          </cell>
          <cell r="AN70">
            <v>197.90189984266146</v>
          </cell>
          <cell r="AO70">
            <v>198.54548796745388</v>
          </cell>
          <cell r="AP70">
            <v>149.29</v>
          </cell>
          <cell r="AQ70">
            <v>75.191837159488628</v>
          </cell>
          <cell r="AS70">
            <v>134.72305751891219</v>
          </cell>
          <cell r="AT70">
            <v>134.69675882537001</v>
          </cell>
          <cell r="AU70">
            <v>141.15281677246094</v>
          </cell>
        </row>
        <row r="71">
          <cell r="B71">
            <v>0.71022727272727282</v>
          </cell>
          <cell r="C71">
            <v>91.476980000936763</v>
          </cell>
          <cell r="D71">
            <v>150.9</v>
          </cell>
          <cell r="F71">
            <v>11.30053418077094</v>
          </cell>
          <cell r="G71">
            <v>319.42474266619183</v>
          </cell>
          <cell r="H71">
            <v>1.7724551667774382</v>
          </cell>
          <cell r="I71">
            <v>173.44794838607748</v>
          </cell>
          <cell r="K71">
            <v>0.71022727272727282</v>
          </cell>
          <cell r="L71">
            <v>128.47846861835183</v>
          </cell>
          <cell r="M71">
            <v>128.34161716894533</v>
          </cell>
          <cell r="O71">
            <v>4.3538968861980373E-2</v>
          </cell>
          <cell r="P71">
            <v>554.1343522071769</v>
          </cell>
          <cell r="Q71">
            <v>1.1800728139016137</v>
          </cell>
          <cell r="R71">
            <v>116.10839791771804</v>
          </cell>
          <cell r="T71">
            <v>361.07131302860847</v>
          </cell>
          <cell r="U71">
            <v>114.29864135842119</v>
          </cell>
          <cell r="V71">
            <v>1.2491344859004259</v>
          </cell>
          <cell r="W71">
            <v>125.06055503758232</v>
          </cell>
          <cell r="Y71">
            <v>2741.131890109119</v>
          </cell>
          <cell r="Z71">
            <v>79.940313752833518</v>
          </cell>
          <cell r="AA71">
            <v>0.99187620537272658</v>
          </cell>
          <cell r="AB71">
            <v>99.162716648911172</v>
          </cell>
          <cell r="AD71">
            <v>1.163118983300881</v>
          </cell>
          <cell r="AE71">
            <v>104.55039401095601</v>
          </cell>
          <cell r="AF71">
            <v>1.5116162972359939</v>
          </cell>
          <cell r="AG71">
            <v>150.8566229051288</v>
          </cell>
          <cell r="AK71">
            <v>175.46213833975222</v>
          </cell>
          <cell r="AL71">
            <v>175.70975674933965</v>
          </cell>
          <cell r="AN71">
            <v>200.93406166275787</v>
          </cell>
          <cell r="AO71">
            <v>201.58751054857083</v>
          </cell>
          <cell r="AP71">
            <v>150.9</v>
          </cell>
          <cell r="AQ71">
            <v>74.85582791779251</v>
          </cell>
          <cell r="AS71">
            <v>131.52899314705749</v>
          </cell>
          <cell r="AT71">
            <v>131.50331795272632</v>
          </cell>
          <cell r="AU71">
            <v>139.755126953125</v>
          </cell>
        </row>
        <row r="72">
          <cell r="B72">
            <v>0.64102564102564097</v>
          </cell>
          <cell r="C72">
            <v>82.56383835981984</v>
          </cell>
          <cell r="D72">
            <v>152.5</v>
          </cell>
          <cell r="F72">
            <v>10.544919247008407</v>
          </cell>
          <cell r="G72">
            <v>298.06627395039146</v>
          </cell>
          <cell r="H72">
            <v>1.5813389491458618</v>
          </cell>
          <cell r="I72">
            <v>154.74580207917103</v>
          </cell>
          <cell r="K72">
            <v>0.64102564102564097</v>
          </cell>
          <cell r="L72">
            <v>116.98889060435789</v>
          </cell>
          <cell r="M72">
            <v>116.86427751225122</v>
          </cell>
          <cell r="O72">
            <v>4.1599571894165376E-2</v>
          </cell>
          <cell r="P72">
            <v>529.45102803752309</v>
          </cell>
          <cell r="Q72">
            <v>1.0993975867653454</v>
          </cell>
          <cell r="R72">
            <v>108.17069164731404</v>
          </cell>
          <cell r="T72">
            <v>330.25535343927919</v>
          </cell>
          <cell r="U72">
            <v>104.54371986196524</v>
          </cell>
          <cell r="V72">
            <v>1.1344178195812884</v>
          </cell>
          <cell r="W72">
            <v>113.5753786023237</v>
          </cell>
          <cell r="Y72">
            <v>2477.8725977025165</v>
          </cell>
          <cell r="Z72">
            <v>72.262817274364181</v>
          </cell>
          <cell r="AA72">
            <v>0.91159363729852472</v>
          </cell>
          <cell r="AB72">
            <v>91.136475564926897</v>
          </cell>
          <cell r="AD72">
            <v>1.0778325037028051</v>
          </cell>
          <cell r="AE72">
            <v>96.884166244230983</v>
          </cell>
          <cell r="AF72">
            <v>1.4139867475391519</v>
          </cell>
          <cell r="AG72">
            <v>141.1133671662588</v>
          </cell>
          <cell r="AK72">
            <v>162.54011175114928</v>
          </cell>
          <cell r="AL72">
            <v>162.76949413726871</v>
          </cell>
          <cell r="AN72">
            <v>205.07442297214527</v>
          </cell>
          <cell r="AO72">
            <v>205.74133654613547</v>
          </cell>
          <cell r="AP72">
            <v>152.5</v>
          </cell>
          <cell r="AQ72">
            <v>74.12219759046981</v>
          </cell>
          <cell r="AS72">
            <v>120.64832606143449</v>
          </cell>
          <cell r="AT72">
            <v>120.62477483411008</v>
          </cell>
          <cell r="AU72">
            <v>139.54179382324219</v>
          </cell>
        </row>
        <row r="73">
          <cell r="B73">
            <v>0.55865921787709494</v>
          </cell>
          <cell r="C73">
            <v>71.955077006323435</v>
          </cell>
          <cell r="D73">
            <v>171</v>
          </cell>
          <cell r="F73">
            <v>11.211302787017759</v>
          </cell>
          <cell r="G73">
            <v>316.90249774118155</v>
          </cell>
          <cell r="H73">
            <v>1.6892698614588462</v>
          </cell>
          <cell r="I73">
            <v>165.30764627078517</v>
          </cell>
          <cell r="K73">
            <v>0.55865921787709494</v>
          </cell>
          <cell r="L73">
            <v>114.11034726828463</v>
          </cell>
          <cell r="M73">
            <v>113.98880031505675</v>
          </cell>
          <cell r="O73">
            <v>4.1053971430788309E-2</v>
          </cell>
          <cell r="P73">
            <v>522.50699681124854</v>
          </cell>
          <cell r="Q73">
            <v>1.0931312980156984</v>
          </cell>
          <cell r="R73">
            <v>107.55414600789219</v>
          </cell>
          <cell r="T73">
            <v>289.61079205655517</v>
          </cell>
          <cell r="U73">
            <v>91.677513168091934</v>
          </cell>
          <cell r="V73">
            <v>1.0848108192457018</v>
          </cell>
          <cell r="W73">
            <v>108.60883651598782</v>
          </cell>
          <cell r="Y73">
            <v>2159.4867331932546</v>
          </cell>
          <cell r="Z73">
            <v>62.977650808943089</v>
          </cell>
          <cell r="AA73">
            <v>0.89593741748041789</v>
          </cell>
          <cell r="AB73">
            <v>89.571246677283014</v>
          </cell>
          <cell r="AD73">
            <v>0.93216136041269548</v>
          </cell>
          <cell r="AE73">
            <v>83.790084172089593</v>
          </cell>
          <cell r="AF73">
            <v>1.3706353089047347</v>
          </cell>
          <cell r="AG73">
            <v>136.78697055196901</v>
          </cell>
          <cell r="AK73">
            <v>151.90843599307857</v>
          </cell>
          <cell r="AL73">
            <v>152.12281458027377</v>
          </cell>
          <cell r="AN73">
            <v>214.76014010019438</v>
          </cell>
          <cell r="AO73">
            <v>215.45855217181733</v>
          </cell>
          <cell r="AP73">
            <v>171</v>
          </cell>
          <cell r="AQ73">
            <v>79.365612678783862</v>
          </cell>
          <cell r="AS73">
            <v>120.73320381584463</v>
          </cell>
          <cell r="AT73">
            <v>120.70963601990833</v>
          </cell>
          <cell r="AU73">
            <v>141.71849060058594</v>
          </cell>
        </row>
        <row r="76">
          <cell r="B76">
            <v>1.9075830827156703</v>
          </cell>
          <cell r="C76">
            <v>245.69592430322416</v>
          </cell>
          <cell r="D76">
            <v>38.063747680266559</v>
          </cell>
          <cell r="F76">
            <v>3.4033795959773028</v>
          </cell>
          <cell r="G76">
            <v>96.200222370311181</v>
          </cell>
          <cell r="H76">
            <v>0.53095613209678871</v>
          </cell>
          <cell r="I76">
            <v>51.957968550052378</v>
          </cell>
          <cell r="K76">
            <v>1.9075830827156703</v>
          </cell>
          <cell r="L76">
            <v>38.415799488924385</v>
          </cell>
          <cell r="M76">
            <v>38.371459796099082</v>
          </cell>
          <cell r="O76">
            <v>9.3603620906074578E-3</v>
          </cell>
          <cell r="P76">
            <v>119.13231954248518</v>
          </cell>
          <cell r="Q76">
            <v>0.45076635613310367</v>
          </cell>
          <cell r="R76">
            <v>44.405992264680428</v>
          </cell>
          <cell r="T76">
            <v>353.93989771497445</v>
          </cell>
          <cell r="U76">
            <v>112.04116241249261</v>
          </cell>
          <cell r="V76">
            <v>0.77939632609799647</v>
          </cell>
          <cell r="W76">
            <v>78.031419517426855</v>
          </cell>
          <cell r="Y76">
            <v>1425.5764762118824</v>
          </cell>
          <cell r="Z76">
            <v>41.574443480542982</v>
          </cell>
          <cell r="AA76">
            <v>0.62387809791367355</v>
          </cell>
          <cell r="AB76">
            <v>62.372145306894431</v>
          </cell>
          <cell r="AD76">
            <v>3.2223577597378106</v>
          </cell>
          <cell r="AE76">
            <v>289.65117262142331</v>
          </cell>
          <cell r="AF76">
            <v>0.4263597984144174</v>
          </cell>
          <cell r="AG76">
            <v>42.537029691730517</v>
          </cell>
          <cell r="AK76">
            <v>117.1119131973539</v>
          </cell>
          <cell r="AL76">
            <v>117.27719115639978</v>
          </cell>
          <cell r="AN76">
            <v>46.614621441957887</v>
          </cell>
          <cell r="AO76">
            <v>46.763456618475011</v>
          </cell>
          <cell r="AP76">
            <v>38.063747680266559</v>
          </cell>
          <cell r="AQ76">
            <v>69.553472797110217</v>
          </cell>
          <cell r="AS76">
            <v>48.541807408398256</v>
          </cell>
          <cell r="AT76">
            <v>48.608571001362641</v>
          </cell>
          <cell r="AU76">
            <v>44.716666666666661</v>
          </cell>
          <cell r="CG76">
            <v>1.9075830827156703</v>
          </cell>
          <cell r="CH76">
            <v>4.5249993175578611E-3</v>
          </cell>
          <cell r="CI76">
            <v>3.8958322877685227E-2</v>
          </cell>
          <cell r="CJ76">
            <v>4.8628488245109719E-4</v>
          </cell>
          <cell r="CK76">
            <v>3.6915013576314472E-5</v>
          </cell>
          <cell r="CL76">
            <v>1</v>
          </cell>
          <cell r="CM76">
            <v>0.18047986924648285</v>
          </cell>
          <cell r="CN76">
            <v>6.2077909630412853E-4</v>
          </cell>
          <cell r="CO76">
            <v>1.2683567219937686E-3</v>
          </cell>
          <cell r="CP76">
            <v>0.61764928201834357</v>
          </cell>
          <cell r="CQ76">
            <v>0.25106666485468548</v>
          </cell>
          <cell r="CR76">
            <v>3.1873781544466816E-2</v>
          </cell>
          <cell r="CS76">
            <v>0.5506761372089386</v>
          </cell>
          <cell r="CT76">
            <v>1.5316043694814045</v>
          </cell>
          <cell r="CU76">
            <v>2.9963467580576737E-2</v>
          </cell>
          <cell r="CV76">
            <v>6.0708056359241403E-4</v>
          </cell>
          <cell r="CW76">
            <v>8.4924295151722617E-7</v>
          </cell>
          <cell r="CX76">
            <v>0.1160358339548111</v>
          </cell>
          <cell r="CY76">
            <v>0.15755022068818411</v>
          </cell>
          <cell r="DB76">
            <v>1</v>
          </cell>
          <cell r="DC76">
            <v>353.93989771497445</v>
          </cell>
          <cell r="DD76">
            <v>41.389522460897247</v>
          </cell>
          <cell r="DE76">
            <v>3.4033795959773028</v>
          </cell>
          <cell r="DF76">
            <v>42458.368312226601</v>
          </cell>
          <cell r="DG76">
            <v>1.9075830827156703</v>
          </cell>
          <cell r="DH76">
            <v>10.981008713414949</v>
          </cell>
          <cell r="DI76">
            <v>3159.9659428503151</v>
          </cell>
          <cell r="DJ76">
            <v>1425.5764762118824</v>
          </cell>
          <cell r="DK76">
            <v>3.2223577597378106</v>
          </cell>
          <cell r="DL76">
            <v>7.5300758255211839</v>
          </cell>
          <cell r="DM76">
            <v>59.84387797948316</v>
          </cell>
          <cell r="DN76">
            <v>3.6124328760423516</v>
          </cell>
          <cell r="DO76">
            <v>1.2695890692078418</v>
          </cell>
          <cell r="DP76">
            <v>66.574073828822179</v>
          </cell>
          <cell r="DQ76">
            <v>2945.8077799157077</v>
          </cell>
          <cell r="DR76">
            <v>1973371.207796067</v>
          </cell>
          <cell r="DS76">
            <v>16.544323781669924</v>
          </cell>
          <cell r="DT76">
            <v>12.584894488805586</v>
          </cell>
          <cell r="DW76">
            <v>100</v>
          </cell>
          <cell r="DX76">
            <v>112.04116241249261</v>
          </cell>
          <cell r="DY76">
            <v>87.341054303548034</v>
          </cell>
          <cell r="DZ76">
            <v>96.200222370311181</v>
          </cell>
          <cell r="EA76">
            <v>119.13231954248521</v>
          </cell>
          <cell r="EB76">
            <v>245.69592430322416</v>
          </cell>
          <cell r="EC76">
            <v>283.40884023723601</v>
          </cell>
          <cell r="ED76">
            <v>249.92579641409893</v>
          </cell>
          <cell r="EE76">
            <v>41.574443480542982</v>
          </cell>
          <cell r="EF76">
            <v>289.65117262142331</v>
          </cell>
          <cell r="EG76">
            <v>242.4676750371132</v>
          </cell>
          <cell r="EH76">
            <v>237.58536076687258</v>
          </cell>
          <cell r="EI76">
            <v>289.76174943344409</v>
          </cell>
          <cell r="EJ76">
            <v>258.04594700851652</v>
          </cell>
          <cell r="EK76">
            <v>290.91576957261879</v>
          </cell>
          <cell r="EL76">
            <v>186.33735574262505</v>
          </cell>
          <cell r="EM76">
            <v>100.68333729037361</v>
          </cell>
          <cell r="EN76">
            <v>255.1607326683984</v>
          </cell>
          <cell r="EO76">
            <v>289.38852668548577</v>
          </cell>
          <cell r="ER76">
            <v>38.063747680266559</v>
          </cell>
          <cell r="ES76">
            <v>36.105709826023975</v>
          </cell>
          <cell r="ET76">
            <v>36.177302946489981</v>
          </cell>
          <cell r="EU76">
            <v>34.472415177750982</v>
          </cell>
          <cell r="EV76">
            <v>53.017674122716414</v>
          </cell>
          <cell r="EW76">
            <v>97.271135323493283</v>
          </cell>
          <cell r="EX76">
            <v>98.252950337494852</v>
          </cell>
          <cell r="EY76">
            <v>95.025038129113</v>
          </cell>
          <cell r="EZ76">
            <v>19.541340898378834</v>
          </cell>
          <cell r="FA76">
            <v>98.192900800486697</v>
          </cell>
          <cell r="FB76">
            <v>71.70541002830339</v>
          </cell>
          <cell r="FC76">
            <v>91.750801823345526</v>
          </cell>
          <cell r="FD76">
            <v>98.113072615533056</v>
          </cell>
          <cell r="FE76">
            <v>96.701513616375848</v>
          </cell>
          <cell r="FF76">
            <v>98.554391733618274</v>
          </cell>
          <cell r="FG76">
            <v>76.985670377578884</v>
          </cell>
          <cell r="FH76">
            <v>59.721511463009904</v>
          </cell>
          <cell r="FI76">
            <v>87.33729467411041</v>
          </cell>
          <cell r="FJ76">
            <v>97.958923050950219</v>
          </cell>
          <cell r="FM76">
            <v>38.063745260238647</v>
          </cell>
          <cell r="FN76">
            <v>36.105706612269081</v>
          </cell>
          <cell r="FO76">
            <v>36.183329184850059</v>
          </cell>
          <cell r="FP76">
            <v>34.472412109375</v>
          </cell>
          <cell r="FQ76">
            <v>964.43487548828125</v>
          </cell>
          <cell r="FR76">
            <v>113.44472503662109</v>
          </cell>
          <cell r="FS76">
            <v>109.67580032348633</v>
          </cell>
          <cell r="FT76">
            <v>121.7666613260905</v>
          </cell>
          <cell r="FU76">
            <v>19.541339159011841</v>
          </cell>
          <cell r="FV76">
            <v>116.84007517496745</v>
          </cell>
          <cell r="FW76">
            <v>71.705403645833329</v>
          </cell>
          <cell r="FX76">
            <v>150.61457061767578</v>
          </cell>
          <cell r="FY76">
            <v>112.22499465942383</v>
          </cell>
          <cell r="FZ76">
            <v>114.28476206461589</v>
          </cell>
          <cell r="GA76">
            <v>111.21076583862305</v>
          </cell>
          <cell r="GB76">
            <v>7407.400065104167</v>
          </cell>
          <cell r="GC76">
            <v>3103136.9270833335</v>
          </cell>
          <cell r="GD76">
            <v>149.51593526204428</v>
          </cell>
          <cell r="GE76">
            <v>107.96505101521809</v>
          </cell>
        </row>
        <row r="77">
          <cell r="B77">
            <v>0.77639997005462646</v>
          </cell>
          <cell r="C77">
            <v>100</v>
          </cell>
          <cell r="D77">
            <v>100</v>
          </cell>
          <cell r="F77">
            <v>3.5378084500432885</v>
          </cell>
          <cell r="G77">
            <v>100</v>
          </cell>
          <cell r="H77">
            <v>1.0218954799691711</v>
          </cell>
          <cell r="I77">
            <v>100</v>
          </cell>
          <cell r="K77">
            <v>0.77639997005462646</v>
          </cell>
          <cell r="L77">
            <v>100.11555383365896</v>
          </cell>
          <cell r="M77">
            <v>100</v>
          </cell>
          <cell r="O77">
            <v>7.8571139440203278E-3</v>
          </cell>
          <cell r="P77">
            <v>100</v>
          </cell>
          <cell r="Q77">
            <v>1.0151025416712365</v>
          </cell>
          <cell r="R77">
            <v>100</v>
          </cell>
          <cell r="T77">
            <v>315.90166515044115</v>
          </cell>
          <cell r="U77">
            <v>100</v>
          </cell>
          <cell r="V77">
            <v>0.99882371859701069</v>
          </cell>
          <cell r="W77">
            <v>100</v>
          </cell>
          <cell r="Y77">
            <v>3428.9730826560753</v>
          </cell>
          <cell r="Z77">
            <v>100</v>
          </cell>
          <cell r="AA77">
            <v>1.0002511455136878</v>
          </cell>
          <cell r="AB77">
            <v>100</v>
          </cell>
          <cell r="AD77">
            <v>1.1124960173903597</v>
          </cell>
          <cell r="AE77">
            <v>100</v>
          </cell>
          <cell r="AF77">
            <v>1.0023262120187593</v>
          </cell>
          <cell r="AG77">
            <v>100</v>
          </cell>
          <cell r="AK77">
            <v>99.859070670591493</v>
          </cell>
          <cell r="AL77">
            <v>100</v>
          </cell>
          <cell r="AN77">
            <v>99.681727598258135</v>
          </cell>
          <cell r="AO77">
            <v>100</v>
          </cell>
          <cell r="AP77">
            <v>100</v>
          </cell>
          <cell r="AQ77">
            <v>99.920962085041026</v>
          </cell>
          <cell r="AS77">
            <v>99.862650574602355</v>
          </cell>
          <cell r="AT77">
            <v>100</v>
          </cell>
          <cell r="AU77">
            <v>99.983333333333334</v>
          </cell>
          <cell r="CG77">
            <v>0.77639997005462646</v>
          </cell>
          <cell r="CH77">
            <v>2.4583332512217262E-3</v>
          </cell>
          <cell r="CI77">
            <v>1.6416664856175583E-2</v>
          </cell>
          <cell r="CJ77">
            <v>2.205474859996078E-4</v>
          </cell>
          <cell r="CK77">
            <v>2.204597694799304E-5</v>
          </cell>
          <cell r="CL77">
            <v>1</v>
          </cell>
          <cell r="CM77">
            <v>0.20051599045594534</v>
          </cell>
          <cell r="CN77">
            <v>6.142577428060273E-4</v>
          </cell>
          <cell r="CO77">
            <v>2.2646641203512749E-4</v>
          </cell>
          <cell r="CP77">
            <v>0.69855959216753638</v>
          </cell>
          <cell r="CQ77">
            <v>0.25</v>
          </cell>
          <cell r="CR77">
            <v>3.08992899954319E-2</v>
          </cell>
          <cell r="CS77">
            <v>0.62337394555409753</v>
          </cell>
          <cell r="CT77">
            <v>1.578466256459554</v>
          </cell>
          <cell r="CU77">
            <v>3.3960291494925819E-2</v>
          </cell>
          <cell r="CV77">
            <v>4.9764930736273527E-4</v>
          </cell>
          <cell r="CW77">
            <v>3.9709640020646475E-7</v>
          </cell>
          <cell r="CX77">
            <v>0.1197457214196523</v>
          </cell>
          <cell r="CY77">
            <v>0.17871883511543274</v>
          </cell>
          <cell r="DB77">
            <v>1</v>
          </cell>
          <cell r="DC77">
            <v>315.90166515044115</v>
          </cell>
          <cell r="DD77">
            <v>47.388393454755779</v>
          </cell>
          <cell r="DE77">
            <v>3.5378084500432885</v>
          </cell>
          <cell r="DF77">
            <v>35639.67232005838</v>
          </cell>
          <cell r="DG77">
            <v>0.77639997005462646</v>
          </cell>
          <cell r="DH77">
            <v>3.8746175681121859</v>
          </cell>
          <cell r="DI77">
            <v>1264.3616578156691</v>
          </cell>
          <cell r="DJ77">
            <v>3428.9730826560753</v>
          </cell>
          <cell r="DK77">
            <v>1.1124960173903597</v>
          </cell>
          <cell r="DL77">
            <v>3.1055998802185059</v>
          </cell>
          <cell r="DM77">
            <v>25.188369260766098</v>
          </cell>
          <cell r="DN77">
            <v>1.2466907323363257</v>
          </cell>
          <cell r="DO77">
            <v>0.49200116643023284</v>
          </cell>
          <cell r="DP77">
            <v>22.884312502765127</v>
          </cell>
          <cell r="DQ77">
            <v>1580.9002806632877</v>
          </cell>
          <cell r="DR77">
            <v>1959977.9475970373</v>
          </cell>
          <cell r="DS77">
            <v>6.4838831620579249</v>
          </cell>
          <cell r="DT77">
            <v>4.3487883341287903</v>
          </cell>
          <cell r="DW77">
            <v>100</v>
          </cell>
          <cell r="DX77">
            <v>100</v>
          </cell>
          <cell r="DY77">
            <v>100</v>
          </cell>
          <cell r="DZ77">
            <v>100</v>
          </cell>
          <cell r="EA77">
            <v>100</v>
          </cell>
          <cell r="EB77">
            <v>100</v>
          </cell>
          <cell r="EC77">
            <v>100</v>
          </cell>
          <cell r="ED77">
            <v>100</v>
          </cell>
          <cell r="EE77">
            <v>100</v>
          </cell>
          <cell r="EF77">
            <v>100</v>
          </cell>
          <cell r="EG77">
            <v>100</v>
          </cell>
          <cell r="EH77">
            <v>100</v>
          </cell>
          <cell r="EI77">
            <v>100</v>
          </cell>
          <cell r="EJ77">
            <v>100</v>
          </cell>
          <cell r="EK77">
            <v>100</v>
          </cell>
          <cell r="EL77">
            <v>100</v>
          </cell>
          <cell r="EM77">
            <v>100</v>
          </cell>
          <cell r="EN77">
            <v>100</v>
          </cell>
          <cell r="EO77">
            <v>100</v>
          </cell>
          <cell r="ER77">
            <v>100</v>
          </cell>
          <cell r="ES77">
            <v>100</v>
          </cell>
          <cell r="ET77">
            <v>100</v>
          </cell>
          <cell r="EU77">
            <v>100</v>
          </cell>
          <cell r="EV77">
            <v>100</v>
          </cell>
          <cell r="EW77">
            <v>100</v>
          </cell>
          <cell r="EX77">
            <v>100</v>
          </cell>
          <cell r="EY77">
            <v>100</v>
          </cell>
          <cell r="EZ77">
            <v>100</v>
          </cell>
          <cell r="FA77">
            <v>100</v>
          </cell>
          <cell r="FB77">
            <v>100</v>
          </cell>
          <cell r="FC77">
            <v>100</v>
          </cell>
          <cell r="FD77">
            <v>100</v>
          </cell>
          <cell r="FE77">
            <v>100</v>
          </cell>
          <cell r="FF77">
            <v>100</v>
          </cell>
          <cell r="FG77">
            <v>100</v>
          </cell>
          <cell r="FH77">
            <v>100</v>
          </cell>
          <cell r="FI77">
            <v>100</v>
          </cell>
          <cell r="FJ77">
            <v>100</v>
          </cell>
          <cell r="FM77">
            <v>99.999993642171219</v>
          </cell>
          <cell r="FN77">
            <v>99.999991099039718</v>
          </cell>
          <cell r="FO77">
            <v>100.01665751139323</v>
          </cell>
          <cell r="FP77">
            <v>99.999991099039718</v>
          </cell>
          <cell r="FQ77">
            <v>1819.0818277994792</v>
          </cell>
          <cell r="FR77">
            <v>116.62732696533203</v>
          </cell>
          <cell r="FS77">
            <v>111.62596130371094</v>
          </cell>
          <cell r="FT77">
            <v>128.14166005452475</v>
          </cell>
          <cell r="FU77">
            <v>99.999991099039718</v>
          </cell>
          <cell r="FV77">
            <v>118.99034881591797</v>
          </cell>
          <cell r="FW77">
            <v>99.999991099039718</v>
          </cell>
          <cell r="FX77">
            <v>164.15613555908203</v>
          </cell>
          <cell r="FY77">
            <v>114.38332494099934</v>
          </cell>
          <cell r="FZ77">
            <v>118.18301264444987</v>
          </cell>
          <cell r="GA77">
            <v>112.84201939900716</v>
          </cell>
          <cell r="GB77">
            <v>9621.7906901041661</v>
          </cell>
          <cell r="GC77">
            <v>5196012.041666667</v>
          </cell>
          <cell r="GD77">
            <v>171.19368743896484</v>
          </cell>
          <cell r="GE77">
            <v>110.21461613972981</v>
          </cell>
        </row>
        <row r="78">
          <cell r="B78">
            <v>0.79208414256572723</v>
          </cell>
          <cell r="C78">
            <v>102.02011503297678</v>
          </cell>
          <cell r="D78">
            <v>139.3575032143595</v>
          </cell>
          <cell r="F78">
            <v>4.0577550681771299</v>
          </cell>
          <cell r="G78">
            <v>114.69685613214814</v>
          </cell>
          <cell r="H78">
            <v>1.0867014087048796</v>
          </cell>
          <cell r="I78">
            <v>106.34173748744475</v>
          </cell>
          <cell r="K78">
            <v>0.79208414256572723</v>
          </cell>
          <cell r="L78">
            <v>138.09202646182106</v>
          </cell>
          <cell r="M78">
            <v>137.93264000842433</v>
          </cell>
          <cell r="O78">
            <v>1.4198620911418469E-2</v>
          </cell>
          <cell r="P78">
            <v>180.71038567824704</v>
          </cell>
          <cell r="Q78">
            <v>1.4139002616283083</v>
          </cell>
          <cell r="R78">
            <v>139.2864467958579</v>
          </cell>
          <cell r="T78">
            <v>328.3330629572481</v>
          </cell>
          <cell r="U78">
            <v>103.93521123128197</v>
          </cell>
          <cell r="V78">
            <v>1.2220726596248266</v>
          </cell>
          <cell r="W78">
            <v>122.35118538648651</v>
          </cell>
          <cell r="Y78">
            <v>3407.2398058381877</v>
          </cell>
          <cell r="Z78">
            <v>99.366187010104682</v>
          </cell>
          <cell r="AA78">
            <v>1.1560766801049622</v>
          </cell>
          <cell r="AB78">
            <v>115.57864095334266</v>
          </cell>
          <cell r="AD78">
            <v>1.191737876959273</v>
          </cell>
          <cell r="AE78">
            <v>107.12288928052028</v>
          </cell>
          <cell r="AF78">
            <v>1.4725616047095536</v>
          </cell>
          <cell r="AG78">
            <v>146.91440641302844</v>
          </cell>
          <cell r="AK78">
            <v>116.8849432004359</v>
          </cell>
          <cell r="AL78">
            <v>117.04990084076411</v>
          </cell>
          <cell r="AN78">
            <v>128.95200391926446</v>
          </cell>
          <cell r="AO78">
            <v>129.36373297920031</v>
          </cell>
          <cell r="AP78">
            <v>139.3575032143595</v>
          </cell>
          <cell r="AQ78">
            <v>107.82315972234989</v>
          </cell>
          <cell r="AS78">
            <v>125.9422356734878</v>
          </cell>
          <cell r="AT78">
            <v>126.11545452561637</v>
          </cell>
          <cell r="AU78">
            <v>129.35</v>
          </cell>
          <cell r="CG78">
            <v>0.79208414256572723</v>
          </cell>
          <cell r="CH78">
            <v>2.4141665198840201E-3</v>
          </cell>
          <cell r="CI78">
            <v>1.4779164455831051E-2</v>
          </cell>
          <cell r="CJ78">
            <v>1.9571249140426517E-4</v>
          </cell>
          <cell r="CK78">
            <v>1.2614397671010616E-5</v>
          </cell>
          <cell r="CL78">
            <v>1</v>
          </cell>
          <cell r="CM78">
            <v>0.19552854696909586</v>
          </cell>
          <cell r="CN78">
            <v>6.4827389239023126E-4</v>
          </cell>
          <cell r="CO78">
            <v>2.3265432658566473E-4</v>
          </cell>
          <cell r="CP78">
            <v>0.66480010747909546</v>
          </cell>
          <cell r="CQ78">
            <v>0.25</v>
          </cell>
          <cell r="CR78">
            <v>2.8232831507921219E-2</v>
          </cell>
          <cell r="CS78">
            <v>0.59336376686890924</v>
          </cell>
          <cell r="CT78">
            <v>1.561740477879842</v>
          </cell>
          <cell r="CU78">
            <v>3.2311364387472473E-2</v>
          </cell>
          <cell r="CV78">
            <v>3.2716322069366771E-4</v>
          </cell>
          <cell r="CW78">
            <v>3.619290775228971E-7</v>
          </cell>
          <cell r="CX78">
            <v>0.12027670939763387</v>
          </cell>
          <cell r="CY78">
            <v>0.1725042462348938</v>
          </cell>
          <cell r="DB78">
            <v>1</v>
          </cell>
          <cell r="DC78">
            <v>328.3330629572481</v>
          </cell>
          <cell r="DD78">
            <v>53.65290834561231</v>
          </cell>
          <cell r="DE78">
            <v>4.0577550681771299</v>
          </cell>
          <cell r="DF78">
            <v>64404.589304040979</v>
          </cell>
          <cell r="DG78">
            <v>0.79208414256572723</v>
          </cell>
          <cell r="DH78">
            <v>4.0514072693209622</v>
          </cell>
          <cell r="DI78">
            <v>1222.2316944574504</v>
          </cell>
          <cell r="DJ78">
            <v>3407.2398058381877</v>
          </cell>
          <cell r="DK78">
            <v>1.191737876959273</v>
          </cell>
          <cell r="DL78">
            <v>3.1683365702629089</v>
          </cell>
          <cell r="DM78">
            <v>28.063751267659203</v>
          </cell>
          <cell r="DN78">
            <v>1.3352229312427903</v>
          </cell>
          <cell r="DO78">
            <v>0.50776367730814054</v>
          </cell>
          <cell r="DP78">
            <v>24.52008239268309</v>
          </cell>
          <cell r="DQ78">
            <v>2441.2113892489156</v>
          </cell>
          <cell r="DR78">
            <v>2189018.8250297499</v>
          </cell>
          <cell r="DS78">
            <v>6.5855783071040834</v>
          </cell>
          <cell r="DT78">
            <v>4.5924598458643491</v>
          </cell>
          <cell r="DW78">
            <v>100</v>
          </cell>
          <cell r="DX78">
            <v>103.93521123128197</v>
          </cell>
          <cell r="DY78">
            <v>113.21951312157819</v>
          </cell>
          <cell r="DZ78">
            <v>114.69685613214814</v>
          </cell>
          <cell r="EA78">
            <v>180.71038567824715</v>
          </cell>
          <cell r="EB78">
            <v>102.02011503297678</v>
          </cell>
          <cell r="EC78">
            <v>104.56276517878153</v>
          </cell>
          <cell r="ED78">
            <v>96.667886668518335</v>
          </cell>
          <cell r="EE78">
            <v>99.366187010104682</v>
          </cell>
          <cell r="EF78">
            <v>107.12288928052028</v>
          </cell>
          <cell r="EG78">
            <v>102.02011503297678</v>
          </cell>
          <cell r="EH78">
            <v>111.41551474462405</v>
          </cell>
          <cell r="EI78">
            <v>107.10137619620814</v>
          </cell>
          <cell r="EJ78">
            <v>103.20375477811858</v>
          </cell>
          <cell r="EK78">
            <v>107.14799664495193</v>
          </cell>
          <cell r="EL78">
            <v>154.41906229687507</v>
          </cell>
          <cell r="EM78">
            <v>111.68589053328482</v>
          </cell>
          <cell r="EN78">
            <v>101.56842963551925</v>
          </cell>
          <cell r="EO78">
            <v>105.60320468630891</v>
          </cell>
          <cell r="ER78">
            <v>139.3575032143595</v>
          </cell>
          <cell r="ES78">
            <v>118.67180163959007</v>
          </cell>
          <cell r="ET78">
            <v>139.10182655426203</v>
          </cell>
          <cell r="EU78">
            <v>147.79508634650679</v>
          </cell>
          <cell r="EV78">
            <v>180.34087222103733</v>
          </cell>
          <cell r="EW78">
            <v>102.93120450270413</v>
          </cell>
          <cell r="EX78">
            <v>102.0083617216131</v>
          </cell>
          <cell r="EY78">
            <v>103.94290225735421</v>
          </cell>
          <cell r="EZ78">
            <v>119.7594469492102</v>
          </cell>
          <cell r="FA78">
            <v>101.48777459205128</v>
          </cell>
          <cell r="FB78">
            <v>124.68127533936725</v>
          </cell>
          <cell r="FC78">
            <v>106.38809131426558</v>
          </cell>
          <cell r="FD78">
            <v>102.07635271381629</v>
          </cell>
          <cell r="FE78">
            <v>102.4487044481492</v>
          </cell>
          <cell r="FF78">
            <v>102.0589181686468</v>
          </cell>
          <cell r="FG78">
            <v>138.66653521951872</v>
          </cell>
          <cell r="FH78">
            <v>111.08856729057652</v>
          </cell>
          <cell r="FI78">
            <v>106.05749840190528</v>
          </cell>
          <cell r="FJ78">
            <v>102.12459574157417</v>
          </cell>
          <cell r="FM78">
            <v>139.35749435424805</v>
          </cell>
          <cell r="FN78">
            <v>118.67179107666016</v>
          </cell>
          <cell r="FO78">
            <v>139.1249974568685</v>
          </cell>
          <cell r="FP78">
            <v>147.79507319132486</v>
          </cell>
          <cell r="FQ78">
            <v>3280.5480346679688</v>
          </cell>
          <cell r="FR78">
            <v>120.04591242472331</v>
          </cell>
          <cell r="FS78">
            <v>113.86781438191731</v>
          </cell>
          <cell r="FT78">
            <v>133.19416046142578</v>
          </cell>
          <cell r="FU78">
            <v>119.75943628946941</v>
          </cell>
          <cell r="FV78">
            <v>120.76065699259441</v>
          </cell>
          <cell r="FW78">
            <v>124.68126424153645</v>
          </cell>
          <cell r="FX78">
            <v>174.64257939656576</v>
          </cell>
          <cell r="FY78">
            <v>116.75832621256511</v>
          </cell>
          <cell r="FZ78">
            <v>121.07696533203125</v>
          </cell>
          <cell r="GA78">
            <v>115.16534423828125</v>
          </cell>
          <cell r="GB78">
            <v>13342.203776041666</v>
          </cell>
          <cell r="GC78">
            <v>5772175.333333333</v>
          </cell>
          <cell r="GD78">
            <v>181.56374231974283</v>
          </cell>
          <cell r="GE78">
            <v>112.55623118082683</v>
          </cell>
        </row>
        <row r="79">
          <cell r="B79">
            <v>0.77130840813211632</v>
          </cell>
          <cell r="C79">
            <v>99.344208897618572</v>
          </cell>
          <cell r="D79">
            <v>149.20019489671043</v>
          </cell>
          <cell r="F79">
            <v>4.4583422320647932</v>
          </cell>
          <cell r="G79">
            <v>126.01988759482559</v>
          </cell>
          <cell r="H79">
            <v>1.1158542529225466</v>
          </cell>
          <cell r="I79">
            <v>109.19455803407703</v>
          </cell>
          <cell r="K79">
            <v>0.77072567928284252</v>
          </cell>
          <cell r="L79">
            <v>140.59106472895914</v>
          </cell>
          <cell r="M79">
            <v>140.4287938740766</v>
          </cell>
          <cell r="O79" t="e">
            <v>#DIV/0!</v>
          </cell>
          <cell r="P79">
            <v>319.20343787162761</v>
          </cell>
          <cell r="Q79" t="e">
            <v>#DIV/0!</v>
          </cell>
          <cell r="R79">
            <v>146.68588644180701</v>
          </cell>
          <cell r="T79">
            <v>378.05926998183003</v>
          </cell>
          <cell r="U79">
            <v>119.67625108965086</v>
          </cell>
          <cell r="V79">
            <v>1.3220873908240651</v>
          </cell>
          <cell r="W79">
            <v>132.36443690795852</v>
          </cell>
          <cell r="Y79">
            <v>3065.2944019099227</v>
          </cell>
          <cell r="Z79">
            <v>89.393947634478138</v>
          </cell>
          <cell r="AA79">
            <v>1.0736247925967277</v>
          </cell>
          <cell r="AB79">
            <v>107.33552242475649</v>
          </cell>
          <cell r="AD79">
            <v>1.3361667354999316</v>
          </cell>
          <cell r="AE79">
            <v>120.10530506295635</v>
          </cell>
          <cell r="AF79" t="e">
            <v>#DIV/0!</v>
          </cell>
          <cell r="AG79" t="e">
            <v>#DIV/0!</v>
          </cell>
          <cell r="AK79" t="e">
            <v>#DIV/0!</v>
          </cell>
          <cell r="AL79">
            <v>134.72836968887958</v>
          </cell>
          <cell r="AN79">
            <v>140.59691608716733</v>
          </cell>
          <cell r="AO79">
            <v>141.04582602521441</v>
          </cell>
          <cell r="AP79">
            <v>149.20019489671043</v>
          </cell>
          <cell r="AQ79" t="e">
            <v>#DIV/0!</v>
          </cell>
          <cell r="AS79" t="e">
            <v>#DIV/0!</v>
          </cell>
          <cell r="AT79">
            <v>130.26243354866912</v>
          </cell>
          <cell r="AU79">
            <v>136.35454545454547</v>
          </cell>
          <cell r="CG79">
            <v>0.77072567928284252</v>
          </cell>
          <cell r="CH79">
            <v>2.0409758083272276E-3</v>
          </cell>
          <cell r="CI79">
            <v>1.3235397237136834E-2</v>
          </cell>
          <cell r="CJ79">
            <v>1.7281597947419849E-4</v>
          </cell>
          <cell r="CK79">
            <v>6.9622085654621264E-6</v>
          </cell>
          <cell r="CL79">
            <v>1</v>
          </cell>
          <cell r="CM79">
            <v>0.17155198657035828</v>
          </cell>
          <cell r="CN79">
            <v>5.8788267251228292E-4</v>
          </cell>
          <cell r="CO79">
            <v>2.5154334070137864E-4</v>
          </cell>
          <cell r="CP79">
            <v>0.57748073679129286</v>
          </cell>
          <cell r="CQ79">
            <v>0.25</v>
          </cell>
          <cell r="CR79">
            <v>2.7557401106437049E-2</v>
          </cell>
          <cell r="CS79">
            <v>0.51315847643756862</v>
          </cell>
          <cell r="CT79">
            <v>1.6370529324849448</v>
          </cell>
          <cell r="CU79">
            <v>2.7992799086391924E-2</v>
          </cell>
          <cell r="CV79">
            <v>1.4221290860790759E-4</v>
          </cell>
          <cell r="CW79">
            <v>3.384631874971753E-7</v>
          </cell>
          <cell r="CX79">
            <v>0.12062772188822428</v>
          </cell>
          <cell r="CY79">
            <v>0.15161173670927683</v>
          </cell>
          <cell r="DB79">
            <v>1</v>
          </cell>
          <cell r="DC79">
            <v>378.05926998183003</v>
          </cell>
          <cell r="DD79">
            <v>58.232400078965554</v>
          </cell>
          <cell r="DE79">
            <v>4.460768736491576</v>
          </cell>
          <cell r="DF79" t="e">
            <v>#DIV/0!</v>
          </cell>
          <cell r="DG79">
            <v>0.77072567928284252</v>
          </cell>
          <cell r="DH79">
            <v>4.4974945287384669</v>
          </cell>
          <cell r="DI79">
            <v>1312.3014741772429</v>
          </cell>
          <cell r="DJ79">
            <v>3065.2944019099227</v>
          </cell>
          <cell r="DK79">
            <v>1.3361667354999316</v>
          </cell>
          <cell r="DL79">
            <v>3.0829027171313701</v>
          </cell>
          <cell r="DM79">
            <v>27.982642973113389</v>
          </cell>
          <cell r="DN79">
            <v>1.503725795426565</v>
          </cell>
          <cell r="DO79">
            <v>0.47094049629314316</v>
          </cell>
          <cell r="DP79">
            <v>27.565329972338365</v>
          </cell>
          <cell r="DQ79">
            <v>5490.2521884291609</v>
          </cell>
          <cell r="DR79" t="e">
            <v>#DIV/0!</v>
          </cell>
          <cell r="DS79">
            <v>6.3893150769254641</v>
          </cell>
          <cell r="DT79">
            <v>5.0892289484148803</v>
          </cell>
          <cell r="DW79">
            <v>100</v>
          </cell>
          <cell r="DX79">
            <v>119.67625108965086</v>
          </cell>
          <cell r="DY79">
            <v>122.88325438709613</v>
          </cell>
          <cell r="DZ79">
            <v>126.08847537907245</v>
          </cell>
          <cell r="EA79" t="e">
            <v>#DIV/0!</v>
          </cell>
          <cell r="EB79">
            <v>99.269153659114025</v>
          </cell>
          <cell r="EC79">
            <v>116.07583070268693</v>
          </cell>
          <cell r="ED79">
            <v>103.79162212530197</v>
          </cell>
          <cell r="EE79">
            <v>89.393947634478138</v>
          </cell>
          <cell r="EF79">
            <v>120.10530506295635</v>
          </cell>
          <cell r="EG79">
            <v>99.269153659114025</v>
          </cell>
          <cell r="EH79">
            <v>111.09350781473459</v>
          </cell>
          <cell r="EI79">
            <v>120.61738781105322</v>
          </cell>
          <cell r="EJ79">
            <v>95.719386136846438</v>
          </cell>
          <cell r="EK79">
            <v>120.45513698087991</v>
          </cell>
          <cell r="EL79">
            <v>347.28643264745665</v>
          </cell>
          <cell r="EM79" t="e">
            <v>#DIV/0!</v>
          </cell>
          <cell r="EN79">
            <v>98.54148998726798</v>
          </cell>
          <cell r="EO79">
            <v>117.02636590691706</v>
          </cell>
          <cell r="ER79">
            <v>149.20019489671043</v>
          </cell>
          <cell r="ES79">
            <v>135.23712530533336</v>
          </cell>
          <cell r="ET79">
            <v>159.89235120398587</v>
          </cell>
          <cell r="EU79">
            <v>169.46003272018723</v>
          </cell>
          <cell r="EV79">
            <v>334.86405749416377</v>
          </cell>
          <cell r="EW79">
            <v>105.33741779689024</v>
          </cell>
          <cell r="EX79">
            <v>103.22460511687551</v>
          </cell>
          <cell r="EY79">
            <v>96.923976019298962</v>
          </cell>
          <cell r="EZ79">
            <v>124.23588960907601</v>
          </cell>
          <cell r="FA79">
            <v>94.622254389389582</v>
          </cell>
          <cell r="FB79">
            <v>135.713317067378</v>
          </cell>
          <cell r="FC79" t="e">
            <v>#N/A</v>
          </cell>
          <cell r="FD79">
            <v>95.687074950354102</v>
          </cell>
          <cell r="FE79">
            <v>105.66334718948097</v>
          </cell>
          <cell r="FF79">
            <v>103.70085918971812</v>
          </cell>
          <cell r="FG79">
            <v>352.58883915020232</v>
          </cell>
          <cell r="FH79">
            <v>119.57428811304304</v>
          </cell>
          <cell r="FI79" t="e">
            <v>#N/A</v>
          </cell>
          <cell r="FJ79">
            <v>104.27600101066209</v>
          </cell>
          <cell r="FM79">
            <v>149.20018541081745</v>
          </cell>
          <cell r="FN79">
            <v>135.23711326793057</v>
          </cell>
          <cell r="FO79">
            <v>159.91898529060458</v>
          </cell>
          <cell r="FP79">
            <v>169.46001763661704</v>
          </cell>
          <cell r="FQ79">
            <v>6091.4512177083334</v>
          </cell>
          <cell r="FR79">
            <v>122.85221467081705</v>
          </cell>
          <cell r="FS79">
            <v>115.22545776367188</v>
          </cell>
          <cell r="FT79">
            <v>135.49090021306819</v>
          </cell>
          <cell r="FU79">
            <v>124.23587855088884</v>
          </cell>
          <cell r="FV79">
            <v>122.82692787863992</v>
          </cell>
          <cell r="FW79">
            <v>135.71330498758951</v>
          </cell>
          <cell r="FX79" t="e">
            <v>#N/A</v>
          </cell>
          <cell r="FY79">
            <v>119.40006312763758</v>
          </cell>
          <cell r="FZ79">
            <v>124.87612696949327</v>
          </cell>
          <cell r="GA79">
            <v>117.01814364379884</v>
          </cell>
          <cell r="GB79">
            <v>33925.36009970052</v>
          </cell>
          <cell r="GC79">
            <v>6213094.4090909092</v>
          </cell>
          <cell r="GD79" t="e">
            <v>#N/A</v>
          </cell>
          <cell r="GE79">
            <v>114.92739423976199</v>
          </cell>
        </row>
        <row r="82">
          <cell r="B82">
            <v>0.71189999580383301</v>
          </cell>
          <cell r="C82">
            <v>91.692429580303141</v>
          </cell>
          <cell r="D82">
            <v>80.370000226974511</v>
          </cell>
          <cell r="F82">
            <v>2.4119132098868663</v>
          </cell>
          <cell r="G82">
            <v>68.175347646573528</v>
          </cell>
          <cell r="H82">
            <v>0.98597834241004645</v>
          </cell>
          <cell r="I82">
            <v>96.485243524102074</v>
          </cell>
          <cell r="K82">
            <v>0.71189999580383301</v>
          </cell>
          <cell r="L82">
            <v>75.014137991144167</v>
          </cell>
          <cell r="M82">
            <v>74.927556327340952</v>
          </cell>
          <cell r="O82">
            <v>5.8766794723937796E-3</v>
          </cell>
          <cell r="P82">
            <v>74.794377608157745</v>
          </cell>
          <cell r="Q82">
            <v>0.84051241196606385</v>
          </cell>
          <cell r="R82">
            <v>82.800739576739474</v>
          </cell>
          <cell r="T82">
            <v>296.6250129390786</v>
          </cell>
          <cell r="U82">
            <v>93.897894712842842</v>
          </cell>
          <cell r="V82">
            <v>0.8777996566397005</v>
          </cell>
          <cell r="W82">
            <v>87.883341203860709</v>
          </cell>
          <cell r="Y82">
            <v>3022.0189809748576</v>
          </cell>
          <cell r="Z82">
            <v>88.131895705463165</v>
          </cell>
          <cell r="AA82">
            <v>1.1342468813314901</v>
          </cell>
          <cell r="AB82">
            <v>113.39620918394326</v>
          </cell>
          <cell r="AD82">
            <v>1.1192847942878306</v>
          </cell>
          <cell r="AE82">
            <v>100.61022932139528</v>
          </cell>
          <cell r="AF82">
            <v>0.81955088069715554</v>
          </cell>
          <cell r="AG82">
            <v>81.764885610096869</v>
          </cell>
          <cell r="AK82">
            <v>82.590408987828539</v>
          </cell>
          <cell r="AL82">
            <v>82.706967362306358</v>
          </cell>
          <cell r="AN82">
            <v>74.301365845411141</v>
          </cell>
          <cell r="AO82">
            <v>74.538601643085386</v>
          </cell>
          <cell r="AP82">
            <v>80.370000226974511</v>
          </cell>
          <cell r="AQ82">
            <v>107.82332704846237</v>
          </cell>
          <cell r="AS82">
            <v>89.051726793609035</v>
          </cell>
          <cell r="AT82">
            <v>89.174207054601439</v>
          </cell>
          <cell r="AU82">
            <v>84.3</v>
          </cell>
          <cell r="CG82">
            <v>0.71189999580383301</v>
          </cell>
          <cell r="CH82">
            <v>2.3999998811632395E-3</v>
          </cell>
          <cell r="CI82">
            <v>1.8699999898672104E-2</v>
          </cell>
          <cell r="CJ82">
            <v>2.9515987262129784E-4</v>
          </cell>
          <cell r="CK82">
            <v>2.6706460630521178E-5</v>
          </cell>
          <cell r="CL82">
            <v>1</v>
          </cell>
          <cell r="CM82">
            <v>0.18469423055648804</v>
          </cell>
          <cell r="CN82">
            <v>6.1209104023873806E-4</v>
          </cell>
          <cell r="CO82">
            <v>2.3557098757009953E-4</v>
          </cell>
          <cell r="CP82">
            <v>0.63603115081787109</v>
          </cell>
          <cell r="CQ82">
            <v>0.25</v>
          </cell>
          <cell r="CR82">
            <v>3.1859211623668671E-2</v>
          </cell>
          <cell r="CS82">
            <v>0.56810498237609863</v>
          </cell>
          <cell r="CT82">
            <v>1.5597591400146484</v>
          </cell>
          <cell r="CU82">
            <v>3.0941534787416458E-2</v>
          </cell>
          <cell r="CV82">
            <v>5.6372955441474915E-4</v>
          </cell>
          <cell r="CW82">
            <v>4.2832698454731144E-7</v>
          </cell>
          <cell r="CX82">
            <v>0.11785346269607544</v>
          </cell>
          <cell r="CY82">
            <v>0.16230577230453491</v>
          </cell>
          <cell r="DB82">
            <v>1</v>
          </cell>
          <cell r="DC82">
            <v>296.6250129390786</v>
          </cell>
          <cell r="DD82">
            <v>38.069518698467235</v>
          </cell>
          <cell r="DE82">
            <v>2.4119132098868663</v>
          </cell>
          <cell r="DF82">
            <v>26656.471093374541</v>
          </cell>
          <cell r="DG82">
            <v>0.71189999580383301</v>
          </cell>
          <cell r="DH82">
            <v>3.8544787980591577</v>
          </cell>
          <cell r="DI82">
            <v>1163.0622717923886</v>
          </cell>
          <cell r="DJ82">
            <v>3022.0189809748576</v>
          </cell>
          <cell r="DK82">
            <v>1.1192847942878306</v>
          </cell>
          <cell r="DL82">
            <v>2.847599983215332</v>
          </cell>
          <cell r="DM82">
            <v>22.345185568714832</v>
          </cell>
          <cell r="DN82">
            <v>1.2531134524226699</v>
          </cell>
          <cell r="DO82">
            <v>0.45641662070795574</v>
          </cell>
          <cell r="DP82">
            <v>23.007908324358688</v>
          </cell>
          <cell r="DQ82">
            <v>1262.8395836775153</v>
          </cell>
          <cell r="DR82">
            <v>1662047.9714959427</v>
          </cell>
          <cell r="DS82">
            <v>6.040552220681926</v>
          </cell>
          <cell r="DT82">
            <v>4.3861656039447103</v>
          </cell>
          <cell r="DW82">
            <v>100</v>
          </cell>
          <cell r="DX82">
            <v>93.897894712842842</v>
          </cell>
          <cell r="DY82">
            <v>80.335111454694555</v>
          </cell>
          <cell r="DZ82">
            <v>68.175347646573528</v>
          </cell>
          <cell r="EA82">
            <v>74.79437760815776</v>
          </cell>
          <cell r="EB82">
            <v>91.692429580303141</v>
          </cell>
          <cell r="EC82">
            <v>99.480238508730025</v>
          </cell>
          <cell r="ED82">
            <v>91.988100446015835</v>
          </cell>
          <cell r="EE82">
            <v>88.131895705463165</v>
          </cell>
          <cell r="EF82">
            <v>100.61022932139528</v>
          </cell>
          <cell r="EG82">
            <v>91.692429580303141</v>
          </cell>
          <cell r="EH82">
            <v>88.712315344368619</v>
          </cell>
          <cell r="EI82">
            <v>100.51518150570574</v>
          </cell>
          <cell r="EJ82">
            <v>92.767385902666746</v>
          </cell>
          <cell r="EK82">
            <v>100.54008972993454</v>
          </cell>
          <cell r="EL82">
            <v>79.881039881128629</v>
          </cell>
          <cell r="EM82">
            <v>84.799319988964101</v>
          </cell>
          <cell r="EN82">
            <v>93.162570479828176</v>
          </cell>
          <cell r="EO82">
            <v>100.85948698681395</v>
          </cell>
          <cell r="ER82">
            <v>80.370000226974511</v>
          </cell>
          <cell r="ES82">
            <v>85.992698694215022</v>
          </cell>
          <cell r="ET82">
            <v>74.187639133801099</v>
          </cell>
          <cell r="EU82">
            <v>55.84764596218772</v>
          </cell>
          <cell r="EV82">
            <v>72.376292492991112</v>
          </cell>
          <cell r="EW82">
            <v>98.239089104120566</v>
          </cell>
          <cell r="EX82">
            <v>98.730780413529104</v>
          </cell>
          <cell r="EY82">
            <v>96.689861707554329</v>
          </cell>
          <cell r="EZ82">
            <v>62.459981755827229</v>
          </cell>
          <cell r="FA82">
            <v>98.758981535560068</v>
          </cell>
          <cell r="FB82">
            <v>84.021568147671715</v>
          </cell>
          <cell r="FC82">
            <v>95.158459831774763</v>
          </cell>
          <cell r="FD82">
            <v>98.703192930193197</v>
          </cell>
          <cell r="FE82">
            <v>97.948225266860874</v>
          </cell>
          <cell r="FF82">
            <v>98.961185203381802</v>
          </cell>
          <cell r="FG82">
            <v>91.222421599518057</v>
          </cell>
          <cell r="FH82">
            <v>91.352270971209336</v>
          </cell>
          <cell r="FI82">
            <v>95.659752822567839</v>
          </cell>
          <cell r="FJ82">
            <v>98.840969228716858</v>
          </cell>
          <cell r="FM82">
            <v>80.3699951171875</v>
          </cell>
          <cell r="FN82">
            <v>85.992691040039063</v>
          </cell>
          <cell r="FO82">
            <v>74.199996948242188</v>
          </cell>
          <cell r="FP82">
            <v>55.847640991210938</v>
          </cell>
          <cell r="FQ82">
            <v>1316.583984375</v>
          </cell>
          <cell r="FR82">
            <v>114.57362365722656</v>
          </cell>
          <cell r="FS82">
            <v>110.20918273925781</v>
          </cell>
          <cell r="FT82">
            <v>123.89999389648438</v>
          </cell>
          <cell r="FU82">
            <v>62.459976196289063</v>
          </cell>
          <cell r="FV82">
            <v>117.51365661621094</v>
          </cell>
          <cell r="FW82">
            <v>84.021560668945313</v>
          </cell>
          <cell r="FX82">
            <v>156.20845031738281</v>
          </cell>
          <cell r="FY82">
            <v>112.89999389648438</v>
          </cell>
          <cell r="FZ82">
            <v>115.75816345214844</v>
          </cell>
          <cell r="GA82">
            <v>111.6697998046875</v>
          </cell>
          <cell r="GB82">
            <v>8777.23046875</v>
          </cell>
          <cell r="GC82">
            <v>4746675</v>
          </cell>
          <cell r="GD82">
            <v>163.76345825195313</v>
          </cell>
          <cell r="GE82">
            <v>108.93719482421875</v>
          </cell>
        </row>
        <row r="83">
          <cell r="B83">
            <v>0.80299997329711914</v>
          </cell>
          <cell r="C83">
            <v>103.42606958635265</v>
          </cell>
          <cell r="D83">
            <v>126.48999827639251</v>
          </cell>
          <cell r="F83">
            <v>3.7107209549069475</v>
          </cell>
          <cell r="G83">
            <v>104.88755983556835</v>
          </cell>
          <cell r="H83">
            <v>1.0317706075500404</v>
          </cell>
          <cell r="I83">
            <v>100.96635397400595</v>
          </cell>
          <cell r="K83">
            <v>0.80299997329711914</v>
          </cell>
          <cell r="L83">
            <v>129.87192399032654</v>
          </cell>
          <cell r="M83">
            <v>129.72202521708815</v>
          </cell>
          <cell r="O83">
            <v>1.0074960194465979E-2</v>
          </cell>
          <cell r="P83">
            <v>128.22723796863792</v>
          </cell>
          <cell r="Q83">
            <v>1.2882169300855282</v>
          </cell>
          <cell r="R83">
            <v>126.90510339621885</v>
          </cell>
          <cell r="T83">
            <v>321.19999649822705</v>
          </cell>
          <cell r="U83">
            <v>101.67720905974417</v>
          </cell>
          <cell r="V83">
            <v>1.1326525918178774</v>
          </cell>
          <cell r="W83">
            <v>113.39864790243951</v>
          </cell>
          <cell r="Y83">
            <v>3565.323480824617</v>
          </cell>
          <cell r="Z83">
            <v>103.97642077910173</v>
          </cell>
          <cell r="AA83">
            <v>1.1414409015280735</v>
          </cell>
          <cell r="AB83">
            <v>114.11543057437605</v>
          </cell>
          <cell r="AD83">
            <v>1.1568944390921505</v>
          </cell>
          <cell r="AE83">
            <v>103.99088365331306</v>
          </cell>
          <cell r="AF83">
            <v>1.3100820563601683</v>
          </cell>
          <cell r="AG83">
            <v>130.70416004801132</v>
          </cell>
          <cell r="AK83">
            <v>108.40647264896822</v>
          </cell>
          <cell r="AL83">
            <v>108.55946477468464</v>
          </cell>
          <cell r="AN83">
            <v>115.34498069782181</v>
          </cell>
          <cell r="AO83">
            <v>115.71326408255125</v>
          </cell>
          <cell r="AP83">
            <v>126.48999827639251</v>
          </cell>
          <cell r="AQ83">
            <v>109.31330930752503</v>
          </cell>
          <cell r="AS83">
            <v>118.50270275614416</v>
          </cell>
          <cell r="AT83">
            <v>118.66568939867739</v>
          </cell>
          <cell r="AU83">
            <v>120.6</v>
          </cell>
          <cell r="CG83">
            <v>0.80299997329711914</v>
          </cell>
          <cell r="CH83">
            <v>2.4999999441206455E-3</v>
          </cell>
          <cell r="CI83">
            <v>1.5699997544288635E-2</v>
          </cell>
          <cell r="CJ83">
            <v>2.1639998885802925E-4</v>
          </cell>
          <cell r="CK83">
            <v>1.757120480760932E-5</v>
          </cell>
          <cell r="CL83">
            <v>1</v>
          </cell>
          <cell r="CM83">
            <v>0.2014738917350769</v>
          </cell>
          <cell r="CN83">
            <v>6.2715285457670689E-4</v>
          </cell>
          <cell r="CO83">
            <v>2.2522499784827232E-4</v>
          </cell>
          <cell r="CP83">
            <v>0.69409960508346558</v>
          </cell>
          <cell r="CQ83">
            <v>0.25</v>
          </cell>
          <cell r="CR83">
            <v>2.8610322624444962E-2</v>
          </cell>
          <cell r="CS83">
            <v>0.61970645189285278</v>
          </cell>
          <cell r="CT83">
            <v>1.5392398834228516</v>
          </cell>
          <cell r="CU83">
            <v>3.3774096518754959E-2</v>
          </cell>
          <cell r="CV83">
            <v>3.9093033410608768E-4</v>
          </cell>
          <cell r="CW83">
            <v>3.7565814636764117E-7</v>
          </cell>
          <cell r="CX83">
            <v>0.12025588750839233</v>
          </cell>
          <cell r="CY83">
            <v>0.17921078205108643</v>
          </cell>
          <cell r="DB83">
            <v>1</v>
          </cell>
          <cell r="DC83">
            <v>321.19999649822705</v>
          </cell>
          <cell r="DD83">
            <v>51.146503114532997</v>
          </cell>
          <cell r="DE83">
            <v>3.7107209549069475</v>
          </cell>
          <cell r="DF83">
            <v>45699.767437084054</v>
          </cell>
          <cell r="DG83">
            <v>0.80299997329711914</v>
          </cell>
          <cell r="DH83">
            <v>3.9856279460417832</v>
          </cell>
          <cell r="DI83">
            <v>1280.3895692049416</v>
          </cell>
          <cell r="DJ83">
            <v>3565.323480824617</v>
          </cell>
          <cell r="DK83">
            <v>1.1568944390921505</v>
          </cell>
          <cell r="DL83">
            <v>3.2119998931884766</v>
          </cell>
          <cell r="DM83">
            <v>28.066791970078221</v>
          </cell>
          <cell r="DN83">
            <v>1.2957747508427713</v>
          </cell>
          <cell r="DO83">
            <v>0.52168604903315341</v>
          </cell>
          <cell r="DP83">
            <v>23.775616702321212</v>
          </cell>
          <cell r="DQ83">
            <v>2054.0743535118131</v>
          </cell>
          <cell r="DR83">
            <v>2137581.6844691983</v>
          </cell>
          <cell r="DS83">
            <v>6.6774275250438775</v>
          </cell>
          <cell r="DT83">
            <v>4.4807570398761678</v>
          </cell>
          <cell r="DW83">
            <v>100</v>
          </cell>
          <cell r="DX83">
            <v>101.67720905974417</v>
          </cell>
          <cell r="DY83">
            <v>107.93044327059808</v>
          </cell>
          <cell r="DZ83">
            <v>104.88755983556835</v>
          </cell>
          <cell r="EA83">
            <v>128.22723796863798</v>
          </cell>
          <cell r="EB83">
            <v>103.42606958635265</v>
          </cell>
          <cell r="EC83">
            <v>102.86506670602033</v>
          </cell>
          <cell r="ED83">
            <v>101.26766825695763</v>
          </cell>
          <cell r="EE83">
            <v>103.97642077910173</v>
          </cell>
          <cell r="EF83">
            <v>103.99088365331306</v>
          </cell>
          <cell r="EG83">
            <v>103.42606958635265</v>
          </cell>
          <cell r="EH83">
            <v>111.42758659567379</v>
          </cell>
          <cell r="EI83">
            <v>103.93714473311766</v>
          </cell>
          <cell r="EJ83">
            <v>106.03349841999409</v>
          </cell>
          <cell r="EK83">
            <v>103.89482620222211</v>
          </cell>
          <cell r="EL83">
            <v>129.93067169612993</v>
          </cell>
          <cell r="EM83">
            <v>109.06151709971563</v>
          </cell>
          <cell r="EN83">
            <v>102.9850069495164</v>
          </cell>
          <cell r="EO83">
            <v>103.0346086221696</v>
          </cell>
          <cell r="ER83">
            <v>126.48999827639251</v>
          </cell>
          <cell r="ES83">
            <v>113.5769601826823</v>
          </cell>
          <cell r="ET83">
            <v>119.0801550543313</v>
          </cell>
          <cell r="EU83">
            <v>129.22541433433406</v>
          </cell>
          <cell r="EV83">
            <v>127.41630691619009</v>
          </cell>
          <cell r="EW83">
            <v>100.73280630451147</v>
          </cell>
          <cell r="EX83">
            <v>100.79139976261425</v>
          </cell>
          <cell r="EY83">
            <v>102.0745226316819</v>
          </cell>
          <cell r="EZ83">
            <v>115.24444079985409</v>
          </cell>
          <cell r="FA83">
            <v>100.50076611104568</v>
          </cell>
          <cell r="FB83">
            <v>113.85907995877024</v>
          </cell>
          <cell r="FC83">
            <v>102.0335631547341</v>
          </cell>
          <cell r="FD83">
            <v>100.36426887589107</v>
          </cell>
          <cell r="FE83">
            <v>101.10136112275296</v>
          </cell>
          <cell r="FF83">
            <v>100.40817499379526</v>
          </cell>
          <cell r="FG83">
            <v>114.46807835445404</v>
          </cell>
          <cell r="FH83">
            <v>104.84840982494194</v>
          </cell>
          <cell r="FI83">
            <v>103.60194234077474</v>
          </cell>
          <cell r="FJ83">
            <v>100.63064873984413</v>
          </cell>
          <cell r="FM83">
            <v>126.489990234375</v>
          </cell>
          <cell r="FN83">
            <v>113.57695007324219</v>
          </cell>
          <cell r="FO83">
            <v>119.09999084472656</v>
          </cell>
          <cell r="FP83">
            <v>129.22540283203125</v>
          </cell>
          <cell r="FQ83">
            <v>2317.806884765625</v>
          </cell>
          <cell r="FR83">
            <v>117.48197937011719</v>
          </cell>
          <cell r="FS83">
            <v>112.50936889648438</v>
          </cell>
          <cell r="FT83">
            <v>130.79998779296875</v>
          </cell>
          <cell r="FU83">
            <v>115.24443054199219</v>
          </cell>
          <cell r="FV83">
            <v>119.58621215820313</v>
          </cell>
          <cell r="FW83">
            <v>113.85906982421875</v>
          </cell>
          <cell r="FX83">
            <v>167.49435424804688</v>
          </cell>
          <cell r="FY83">
            <v>114.79998779296875</v>
          </cell>
          <cell r="FZ83">
            <v>119.48463439941406</v>
          </cell>
          <cell r="GA83">
            <v>113.3026123046875</v>
          </cell>
          <cell r="GB83">
            <v>11013.87890625</v>
          </cell>
          <cell r="GC83">
            <v>5447936</v>
          </cell>
          <cell r="GD83">
            <v>177.3599853515625</v>
          </cell>
          <cell r="GE83">
            <v>110.90968322753906</v>
          </cell>
        </row>
        <row r="84">
          <cell r="B84">
            <v>0.78369998931884766</v>
          </cell>
          <cell r="C84">
            <v>100.94023950872996</v>
          </cell>
          <cell r="D84">
            <v>142.56000662231489</v>
          </cell>
          <cell r="F84">
            <v>4.2933056153382001</v>
          </cell>
          <cell r="G84">
            <v>121.35494829533994</v>
          </cell>
          <cell r="H84">
            <v>1.1196424974488028</v>
          </cell>
          <cell r="I84">
            <v>109.56526566519118</v>
          </cell>
          <cell r="K84">
            <v>0.78369998931884766</v>
          </cell>
          <cell r="L84">
            <v>138.25992578413536</v>
          </cell>
          <cell r="M84">
            <v>138.10034554056696</v>
          </cell>
          <cell r="O84">
            <v>1.7054294102699312E-2</v>
          </cell>
          <cell r="P84">
            <v>217.05545094809929</v>
          </cell>
          <cell r="Q84">
            <v>1.4142778069970623</v>
          </cell>
          <cell r="R84">
            <v>139.32363962645931</v>
          </cell>
          <cell r="T84">
            <v>343.7280807554742</v>
          </cell>
          <cell r="U84">
            <v>108.80856882846166</v>
          </cell>
          <cell r="V84">
            <v>1.3177887289514028</v>
          </cell>
          <cell r="W84">
            <v>131.93406448161079</v>
          </cell>
          <cell r="Y84">
            <v>3251.5704934611408</v>
          </cell>
          <cell r="Z84">
            <v>94.826363902001859</v>
          </cell>
          <cell r="AA84">
            <v>1.1186777279606868</v>
          </cell>
          <cell r="AB84">
            <v>111.8396847609887</v>
          </cell>
          <cell r="AD84">
            <v>1.1846496097765391</v>
          </cell>
          <cell r="AE84">
            <v>106.48573938767295</v>
          </cell>
          <cell r="AF84">
            <v>1.4951032096506729</v>
          </cell>
          <cell r="AG84">
            <v>149.16333542145168</v>
          </cell>
          <cell r="AK84">
            <v>121.30172347583488</v>
          </cell>
          <cell r="AL84">
            <v>121.47291443956753</v>
          </cell>
          <cell r="AN84">
            <v>136.5827626466517</v>
          </cell>
          <cell r="AO84">
            <v>137.01885585000474</v>
          </cell>
          <cell r="AP84">
            <v>142.56000662231489</v>
          </cell>
          <cell r="AQ84">
            <v>104.04407899769363</v>
          </cell>
          <cell r="AS84">
            <v>126.20726099876153</v>
          </cell>
          <cell r="AT84">
            <v>126.38084436230584</v>
          </cell>
          <cell r="AU84">
            <v>130</v>
          </cell>
          <cell r="CG84">
            <v>0.78369998931884766</v>
          </cell>
          <cell r="CH84">
            <v>2.2799998987466097E-3</v>
          </cell>
          <cell r="CI84">
            <v>1.4069996774196625E-2</v>
          </cell>
          <cell r="CJ84">
            <v>1.8253999587614089E-4</v>
          </cell>
          <cell r="CK84">
            <v>1.0130839655175805E-5</v>
          </cell>
          <cell r="CL84">
            <v>1</v>
          </cell>
          <cell r="CM84">
            <v>0.19547784328460693</v>
          </cell>
          <cell r="CN84">
            <v>6.6090957261621952E-4</v>
          </cell>
          <cell r="CO84">
            <v>2.4102198949549347E-4</v>
          </cell>
          <cell r="CP84">
            <v>0.66154581308364868</v>
          </cell>
          <cell r="CQ84">
            <v>0.25</v>
          </cell>
          <cell r="CR84">
            <v>2.7982767671346664E-2</v>
          </cell>
          <cell r="CS84">
            <v>0.58971697092056274</v>
          </cell>
          <cell r="CT84">
            <v>1.6629095077514648</v>
          </cell>
          <cell r="CU84">
            <v>3.2118178904056549E-2</v>
          </cell>
          <cell r="CV84">
            <v>2.8750486671924591E-4</v>
          </cell>
          <cell r="CW84">
            <v>3.5290895539219491E-7</v>
          </cell>
          <cell r="CX84">
            <v>0.12049204111099243</v>
          </cell>
          <cell r="CY84">
            <v>0.17230314016342163</v>
          </cell>
          <cell r="DB84">
            <v>1</v>
          </cell>
          <cell r="DC84">
            <v>343.7280807554742</v>
          </cell>
          <cell r="DD84">
            <v>55.700083084318671</v>
          </cell>
          <cell r="DE84">
            <v>4.2933056153382001</v>
          </cell>
          <cell r="DF84">
            <v>77357.851470727648</v>
          </cell>
          <cell r="DG84">
            <v>0.78369998931884766</v>
          </cell>
          <cell r="DH84">
            <v>4.0091499688679075</v>
          </cell>
          <cell r="DI84">
            <v>1185.7900411648761</v>
          </cell>
          <cell r="DJ84">
            <v>3251.5704934611408</v>
          </cell>
          <cell r="DK84">
            <v>1.1846496097765391</v>
          </cell>
          <cell r="DL84">
            <v>3.1347999572753906</v>
          </cell>
          <cell r="DM84">
            <v>28.006521675171108</v>
          </cell>
          <cell r="DN84">
            <v>1.3289425740885032</v>
          </cell>
          <cell r="DO84">
            <v>0.47128240332123827</v>
          </cell>
          <cell r="DP84">
            <v>24.400511363359577</v>
          </cell>
          <cell r="DQ84">
            <v>2725.8668636178113</v>
          </cell>
          <cell r="DR84">
            <v>2220686.0362835107</v>
          </cell>
          <cell r="DS84">
            <v>6.504163943881859</v>
          </cell>
          <cell r="DT84">
            <v>4.548379028818303</v>
          </cell>
          <cell r="DW84">
            <v>100</v>
          </cell>
          <cell r="DX84">
            <v>108.80856882846166</v>
          </cell>
          <cell r="DY84">
            <v>117.53950497920657</v>
          </cell>
          <cell r="DZ84">
            <v>121.35494829533994</v>
          </cell>
          <cell r="EA84">
            <v>217.05545094809932</v>
          </cell>
          <cell r="EB84">
            <v>100.94023950872996</v>
          </cell>
          <cell r="EC84">
            <v>103.47214656390641</v>
          </cell>
          <cell r="ED84">
            <v>93.785669142598451</v>
          </cell>
          <cell r="EE84">
            <v>94.826363902001859</v>
          </cell>
          <cell r="EF84">
            <v>106.48573938767295</v>
          </cell>
          <cell r="EG84">
            <v>100.94023950872996</v>
          </cell>
          <cell r="EH84">
            <v>111.18830832289972</v>
          </cell>
          <cell r="EI84">
            <v>106.59761395659339</v>
          </cell>
          <cell r="EJ84">
            <v>95.788879270485936</v>
          </cell>
          <cell r="EK84">
            <v>106.62549447535838</v>
          </cell>
          <cell r="EL84">
            <v>172.42497183150209</v>
          </cell>
          <cell r="EM84">
            <v>113.30158275536239</v>
          </cell>
          <cell r="EN84">
            <v>100.31278758911962</v>
          </cell>
          <cell r="EO84">
            <v>104.58957022863467</v>
          </cell>
          <cell r="ER84">
            <v>142.56000662231489</v>
          </cell>
          <cell r="ES84">
            <v>117.73949717428182</v>
          </cell>
          <cell r="ET84">
            <v>151.97468479956467</v>
          </cell>
          <cell r="EU84">
            <v>155.28401040379933</v>
          </cell>
          <cell r="EV84">
            <v>221.41713074748429</v>
          </cell>
          <cell r="EW84">
            <v>104.07962488920836</v>
          </cell>
          <cell r="EX84">
            <v>102.31446326637932</v>
          </cell>
          <cell r="EY84">
            <v>104.79027563882053</v>
          </cell>
          <cell r="EZ84">
            <v>120.8660080726885</v>
          </cell>
          <cell r="FA84">
            <v>101.63291903215782</v>
          </cell>
          <cell r="FB84">
            <v>127.57999792811057</v>
          </cell>
          <cell r="FC84">
            <v>109.4591800355015</v>
          </cell>
          <cell r="FD84">
            <v>102.98702879439094</v>
          </cell>
          <cell r="FE84">
            <v>103.24816301466288</v>
          </cell>
          <cell r="FF84">
            <v>102.76162935321632</v>
          </cell>
          <cell r="FG84">
            <v>162.52428053577523</v>
          </cell>
          <cell r="FH84">
            <v>113.62710387611448</v>
          </cell>
          <cell r="FI84">
            <v>108.7954787396542</v>
          </cell>
          <cell r="FJ84">
            <v>103.08504974156662</v>
          </cell>
          <cell r="FM84">
            <v>142.55999755859375</v>
          </cell>
          <cell r="FN84">
            <v>117.73948669433594</v>
          </cell>
          <cell r="FO84">
            <v>152</v>
          </cell>
          <cell r="FP84">
            <v>155.28399658203125</v>
          </cell>
          <cell r="FQ84">
            <v>4027.7587890625</v>
          </cell>
          <cell r="FR84">
            <v>121.38528442382813</v>
          </cell>
          <cell r="FS84">
            <v>114.20950317382813</v>
          </cell>
          <cell r="FT84">
            <v>134.27999877929688</v>
          </cell>
          <cell r="FU84">
            <v>120.86599731445313</v>
          </cell>
          <cell r="FV84">
            <v>120.93336486816406</v>
          </cell>
          <cell r="FW84">
            <v>127.57998657226563</v>
          </cell>
          <cell r="FX84">
            <v>179.6839599609375</v>
          </cell>
          <cell r="FY84">
            <v>117.79998779296875</v>
          </cell>
          <cell r="FZ84">
            <v>122.02178955078125</v>
          </cell>
          <cell r="GA84">
            <v>115.95829772949219</v>
          </cell>
          <cell r="GB84">
            <v>15637.74609375</v>
          </cell>
          <cell r="GC84">
            <v>5904078</v>
          </cell>
          <cell r="GD84">
            <v>186.25099182128906</v>
          </cell>
          <cell r="GE84">
            <v>113.61479187011719</v>
          </cell>
        </row>
        <row r="85">
          <cell r="B85">
            <v>0.76495999097824097</v>
          </cell>
          <cell r="C85">
            <v>98.526535353217412</v>
          </cell>
          <cell r="D85">
            <v>153.18999692217491</v>
          </cell>
          <cell r="F85">
            <v>4.5155588267445568</v>
          </cell>
          <cell r="G85">
            <v>127.63717681462671</v>
          </cell>
          <cell r="H85">
            <v>1.1429469874981917</v>
          </cell>
          <cell r="I85">
            <v>111.84578167746398</v>
          </cell>
          <cell r="K85">
            <v>0.76495999097824097</v>
          </cell>
          <cell r="L85">
            <v>142.41264745991424</v>
          </cell>
          <cell r="M85">
            <v>142.2482741258481</v>
          </cell>
          <cell r="O85">
            <v>3.1616592411148711E-2</v>
          </cell>
          <cell r="P85">
            <v>402.39447507580797</v>
          </cell>
          <cell r="Q85">
            <v>1.4387541409747324</v>
          </cell>
          <cell r="R85">
            <v>141.73485750572627</v>
          </cell>
          <cell r="T85">
            <v>382.38440275593274</v>
          </cell>
          <cell r="U85">
            <v>121.04539005004317</v>
          </cell>
          <cell r="V85">
            <v>1.2923217894761858</v>
          </cell>
          <cell r="W85">
            <v>129.38437137750742</v>
          </cell>
          <cell r="Y85">
            <v>2942.15512079886</v>
          </cell>
          <cell r="Z85">
            <v>85.802805967781836</v>
          </cell>
          <cell r="AA85">
            <v>1.0642626361604099</v>
          </cell>
          <cell r="AB85">
            <v>106.39954184844733</v>
          </cell>
          <cell r="AD85">
            <v>1.3256323684911007</v>
          </cell>
          <cell r="AE85">
            <v>119.15839227907584</v>
          </cell>
          <cell r="AF85">
            <v>1.7645177325967003</v>
          </cell>
          <cell r="AG85">
            <v>176.04226163484549</v>
          </cell>
          <cell r="AK85">
            <v>139.74175276336541</v>
          </cell>
          <cell r="AL85">
            <v>139.93896781228443</v>
          </cell>
          <cell r="AN85">
            <v>164.42293987909196</v>
          </cell>
          <cell r="AO85">
            <v>164.94792359714796</v>
          </cell>
          <cell r="AP85">
            <v>153.18999692217491</v>
          </cell>
          <cell r="AQ85">
            <v>92.871734048808392</v>
          </cell>
          <cell r="AS85">
            <v>129.78058898153608</v>
          </cell>
          <cell r="AT85">
            <v>129.95908704083871</v>
          </cell>
          <cell r="AU85">
            <v>137</v>
          </cell>
          <cell r="CG85">
            <v>0.76495999097824097</v>
          </cell>
          <cell r="CH85">
            <v>2.0004999823868275E-3</v>
          </cell>
          <cell r="CI85">
            <v>1.3199575245380402E-2</v>
          </cell>
          <cell r="CJ85">
            <v>1.6831999528221786E-4</v>
          </cell>
          <cell r="CK85">
            <v>5.3339999794843607E-6</v>
          </cell>
          <cell r="CL85">
            <v>1</v>
          </cell>
          <cell r="CM85">
            <v>0.17218399047851563</v>
          </cell>
          <cell r="CN85">
            <v>5.8919563889503479E-4</v>
          </cell>
          <cell r="CO85">
            <v>2.5999988429248333E-4</v>
          </cell>
          <cell r="CP85">
            <v>0.57705289125442505</v>
          </cell>
          <cell r="CQ85">
            <v>0.25</v>
          </cell>
          <cell r="CR85">
            <v>2.6927538216114044E-2</v>
          </cell>
          <cell r="CS85">
            <v>0.51214897632598877</v>
          </cell>
          <cell r="CT85">
            <v>1.6877498626708984</v>
          </cell>
          <cell r="CU85">
            <v>2.7973439544439316E-2</v>
          </cell>
          <cell r="CV85">
            <v>1.2807130406145006E-4</v>
          </cell>
          <cell r="CW85">
            <v>3.283999490122369E-7</v>
          </cell>
          <cell r="CX85">
            <v>0.12075698375701904</v>
          </cell>
          <cell r="CY85">
            <v>0.15176594257354736</v>
          </cell>
          <cell r="DB85">
            <v>1</v>
          </cell>
          <cell r="DC85">
            <v>382.38440275593274</v>
          </cell>
          <cell r="DD85">
            <v>57.953379313926206</v>
          </cell>
          <cell r="DE85">
            <v>4.544676879865948</v>
          </cell>
          <cell r="DF85">
            <v>143412.072351037</v>
          </cell>
          <cell r="DG85">
            <v>0.76495999097824097</v>
          </cell>
          <cell r="DH85">
            <v>4.4426894094645188</v>
          </cell>
          <cell r="DI85">
            <v>1298.3123778934123</v>
          </cell>
          <cell r="DJ85">
            <v>2942.15512079886</v>
          </cell>
          <cell r="DK85">
            <v>1.3256323684911007</v>
          </cell>
          <cell r="DL85">
            <v>3.0598399639129639</v>
          </cell>
          <cell r="DM85">
            <v>28.408092297144034</v>
          </cell>
          <cell r="DN85">
            <v>1.4936278823904845</v>
          </cell>
          <cell r="DO85">
            <v>0.45324251412924205</v>
          </cell>
          <cell r="DP85">
            <v>27.345939699800095</v>
          </cell>
          <cell r="DQ85">
            <v>5972.9226354344337</v>
          </cell>
          <cell r="DR85">
            <v>2329354.779984259</v>
          </cell>
          <cell r="DS85">
            <v>6.3347060118481755</v>
          </cell>
          <cell r="DT85">
            <v>5.0403929762274124</v>
          </cell>
          <cell r="DW85">
            <v>100</v>
          </cell>
          <cell r="DX85">
            <v>121.04539005004317</v>
          </cell>
          <cell r="DY85">
            <v>122.29445880932296</v>
          </cell>
          <cell r="DZ85">
            <v>128.46023022558893</v>
          </cell>
          <cell r="EA85">
            <v>402.39447507580815</v>
          </cell>
          <cell r="EB85">
            <v>98.526535353217412</v>
          </cell>
          <cell r="EC85">
            <v>114.66136544745788</v>
          </cell>
          <cell r="ED85">
            <v>102.68520639390449</v>
          </cell>
          <cell r="EE85">
            <v>85.802805967781836</v>
          </cell>
          <cell r="EF85">
            <v>119.15839227907584</v>
          </cell>
          <cell r="EG85">
            <v>98.526535353217412</v>
          </cell>
          <cell r="EH85">
            <v>112.78257835211683</v>
          </cell>
          <cell r="EI85">
            <v>119.80741042258278</v>
          </cell>
          <cell r="EJ85">
            <v>92.122243818605483</v>
          </cell>
          <cell r="EK85">
            <v>119.49644410989349</v>
          </cell>
          <cell r="EL85">
            <v>377.81779840841165</v>
          </cell>
          <cell r="EM85">
            <v>118.84596879470421</v>
          </cell>
          <cell r="EN85">
            <v>97.69926220937019</v>
          </cell>
          <cell r="EO85">
            <v>115.90338708074128</v>
          </cell>
          <cell r="ER85">
            <v>153.18999692217491</v>
          </cell>
          <cell r="ES85">
            <v>143.52090205696504</v>
          </cell>
          <cell r="ET85">
            <v>168.27195787241453</v>
          </cell>
          <cell r="EU85">
            <v>173.03100600200705</v>
          </cell>
          <cell r="EV85">
            <v>433.58412356529936</v>
          </cell>
          <cell r="EW85">
            <v>105.98271934913879</v>
          </cell>
          <cell r="EX85">
            <v>103.56875568226943</v>
          </cell>
          <cell r="EY85">
            <v>106.4915121257317</v>
          </cell>
          <cell r="EZ85">
            <v>123.52801087310887</v>
          </cell>
          <cell r="FA85">
            <v>103.54888591225755</v>
          </cell>
          <cell r="FB85">
            <v>139.09100053961441</v>
          </cell>
          <cell r="FC85" t="e">
            <v>#N/A</v>
          </cell>
          <cell r="FD85">
            <v>105.96015048054923</v>
          </cell>
          <cell r="FE85">
            <v>107.13943006655427</v>
          </cell>
          <cell r="FF85">
            <v>104.16703820009731</v>
          </cell>
          <cell r="FG85">
            <v>423.03387077015435</v>
          </cell>
          <cell r="FH85">
            <v>122.36161981565846</v>
          </cell>
          <cell r="FI85" t="e">
            <v>#N/A</v>
          </cell>
          <cell r="FJ85">
            <v>105.1815646521527</v>
          </cell>
          <cell r="FM85">
            <v>153.18998718261719</v>
          </cell>
          <cell r="FN85">
            <v>143.52088928222656</v>
          </cell>
          <cell r="FO85">
            <v>168.29998779296875</v>
          </cell>
          <cell r="FP85">
            <v>173.03099060058594</v>
          </cell>
          <cell r="FQ85">
            <v>7887.25</v>
          </cell>
          <cell r="FR85">
            <v>123.60481262207031</v>
          </cell>
          <cell r="FS85">
            <v>115.609619140625</v>
          </cell>
          <cell r="FT85">
            <v>136.45999145507813</v>
          </cell>
          <cell r="FU85">
            <v>123.52799987792969</v>
          </cell>
          <cell r="FV85">
            <v>123.21318054199219</v>
          </cell>
          <cell r="FW85">
            <v>139.09098815917969</v>
          </cell>
          <cell r="FX85" t="e">
            <v>#N/A</v>
          </cell>
          <cell r="FY85">
            <v>121.20074323213851</v>
          </cell>
          <cell r="FZ85">
            <v>126.62060618274735</v>
          </cell>
          <cell r="GA85">
            <v>117.544189453125</v>
          </cell>
          <cell r="GB85">
            <v>40703.43359375</v>
          </cell>
          <cell r="GC85">
            <v>6357924.5</v>
          </cell>
          <cell r="GD85" t="e">
            <v>#N/A</v>
          </cell>
          <cell r="GE85">
            <v>115.92545773113184</v>
          </cell>
        </row>
        <row r="89">
          <cell r="B89">
            <v>-59.299284152314399</v>
          </cell>
          <cell r="C89">
            <v>-59.299284152314392</v>
          </cell>
          <cell r="D89">
            <v>162.71716815694197</v>
          </cell>
          <cell r="F89">
            <v>3.9498636656597697</v>
          </cell>
          <cell r="G89">
            <v>3.9498636656597474</v>
          </cell>
          <cell r="H89">
            <v>92.463259805216524</v>
          </cell>
          <cell r="I89">
            <v>92.463259805216495</v>
          </cell>
          <cell r="K89">
            <v>-59.299284152314399</v>
          </cell>
          <cell r="L89">
            <v>160.61036127211975</v>
          </cell>
          <cell r="M89">
            <v>160.61036127211975</v>
          </cell>
          <cell r="O89">
            <v>-16.059722177794235</v>
          </cell>
          <cell r="P89">
            <v>-16.059722177794235</v>
          </cell>
          <cell r="Q89">
            <v>125.19483272427144</v>
          </cell>
          <cell r="R89">
            <v>125.19483272427144</v>
          </cell>
          <cell r="T89">
            <v>-10.747088081933409</v>
          </cell>
          <cell r="U89">
            <v>-10.747088081933375</v>
          </cell>
          <cell r="V89">
            <v>28.153506136930993</v>
          </cell>
          <cell r="W89">
            <v>28.153506136930993</v>
          </cell>
          <cell r="Y89">
            <v>140.53238390743687</v>
          </cell>
          <cell r="Z89">
            <v>140.53238390743687</v>
          </cell>
          <cell r="AA89">
            <v>60.327978952723747</v>
          </cell>
          <cell r="AB89">
            <v>60.327978952723768</v>
          </cell>
          <cell r="AD89">
            <v>-65.475713736984972</v>
          </cell>
          <cell r="AE89">
            <v>-65.475713736984972</v>
          </cell>
          <cell r="AF89">
            <v>135.08928743898795</v>
          </cell>
          <cell r="AG89">
            <v>135.08928743898795</v>
          </cell>
          <cell r="AK89">
            <v>-14.731927825044044</v>
          </cell>
          <cell r="AL89">
            <v>-14.731927825044078</v>
          </cell>
          <cell r="AN89">
            <v>113.8421905289452</v>
          </cell>
          <cell r="AO89">
            <v>113.84219052894528</v>
          </cell>
          <cell r="AP89">
            <v>162.71716815694197</v>
          </cell>
          <cell r="AQ89">
            <v>43.660637013070193</v>
          </cell>
          <cell r="AS89">
            <v>105.72503560575095</v>
          </cell>
          <cell r="AT89">
            <v>105.7250356057509</v>
          </cell>
          <cell r="AU89">
            <v>123.592992918375</v>
          </cell>
          <cell r="CG89">
            <v>-59.299284152314399</v>
          </cell>
          <cell r="CH89">
            <v>-45.67218514966568</v>
          </cell>
          <cell r="CI89">
            <v>-57.86095590480663</v>
          </cell>
          <cell r="CJ89">
            <v>-54.646444099197964</v>
          </cell>
          <cell r="CK89">
            <v>-40.279103778690605</v>
          </cell>
          <cell r="CL89">
            <v>0</v>
          </cell>
          <cell r="CM89">
            <v>11.101582294532243</v>
          </cell>
          <cell r="CN89">
            <v>-1.050511129792675</v>
          </cell>
          <cell r="CO89">
            <v>-82.144895981696848</v>
          </cell>
          <cell r="CP89">
            <v>13.09971734845956</v>
          </cell>
          <cell r="CQ89">
            <v>-0.42485323780552253</v>
          </cell>
          <cell r="CR89">
            <v>-3.0573452593800732</v>
          </cell>
          <cell r="CS89">
            <v>13.201554131911797</v>
          </cell>
          <cell r="CT89">
            <v>3.0596600474583902</v>
          </cell>
          <cell r="CU89">
            <v>13.338989900287611</v>
          </cell>
          <cell r="CV89">
            <v>-18.02582108412706</v>
          </cell>
          <cell r="CW89">
            <v>-53.241130880506347</v>
          </cell>
          <cell r="CX89">
            <v>3.1971911937875852</v>
          </cell>
          <cell r="CY89">
            <v>13.436105855506565</v>
          </cell>
          <cell r="DB89">
            <v>0</v>
          </cell>
          <cell r="DC89">
            <v>-10.747088081933409</v>
          </cell>
          <cell r="DD89">
            <v>14.493694628938925</v>
          </cell>
          <cell r="DE89">
            <v>3.9498636656597697</v>
          </cell>
          <cell r="DF89">
            <v>-16.059722177794246</v>
          </cell>
          <cell r="DG89">
            <v>-59.299284152314399</v>
          </cell>
          <cell r="DH89">
            <v>-64.715285551328634</v>
          </cell>
          <cell r="DI89">
            <v>-59.988123901259371</v>
          </cell>
          <cell r="DJ89">
            <v>140.53238390743687</v>
          </cell>
          <cell r="DK89">
            <v>-65.475713736984972</v>
          </cell>
          <cell r="DL89">
            <v>-58.757389006722839</v>
          </cell>
          <cell r="DM89">
            <v>-57.909864615722825</v>
          </cell>
          <cell r="DN89">
            <v>-65.488888648855564</v>
          </cell>
          <cell r="DO89">
            <v>-61.247211529852244</v>
          </cell>
          <cell r="DP89">
            <v>-65.625789159897067</v>
          </cell>
          <cell r="DQ89">
            <v>-46.333895529717005</v>
          </cell>
          <cell r="DR89">
            <v>-0.67869948371181987</v>
          </cell>
          <cell r="DS89">
            <v>-60.809016750254472</v>
          </cell>
          <cell r="DT89">
            <v>-65.444379863517412</v>
          </cell>
          <cell r="DW89">
            <v>0</v>
          </cell>
          <cell r="DX89">
            <v>-10.747088081933375</v>
          </cell>
          <cell r="DY89">
            <v>14.493694628938968</v>
          </cell>
          <cell r="DZ89">
            <v>3.9498636656597474</v>
          </cell>
          <cell r="EA89">
            <v>-16.059722177794235</v>
          </cell>
          <cell r="EB89">
            <v>-59.299284152314392</v>
          </cell>
          <cell r="EC89">
            <v>-64.71528555132862</v>
          </cell>
          <cell r="ED89">
            <v>-59.988123901259385</v>
          </cell>
          <cell r="EE89">
            <v>140.53238390743687</v>
          </cell>
          <cell r="EF89">
            <v>-65.475713736984972</v>
          </cell>
          <cell r="EG89">
            <v>-58.757389006722825</v>
          </cell>
          <cell r="EH89">
            <v>-57.909864615722825</v>
          </cell>
          <cell r="EI89">
            <v>-65.488888648855564</v>
          </cell>
          <cell r="EJ89">
            <v>-61.247211529852244</v>
          </cell>
          <cell r="EK89">
            <v>-65.625789159897067</v>
          </cell>
          <cell r="EL89">
            <v>-46.333895529717019</v>
          </cell>
          <cell r="EM89">
            <v>-0.67869948371184208</v>
          </cell>
          <cell r="EN89">
            <v>-60.809016750254472</v>
          </cell>
          <cell r="EO89">
            <v>-65.444379863517412</v>
          </cell>
          <cell r="ER89">
            <v>162.71716815694197</v>
          </cell>
          <cell r="ES89">
            <v>176.96450362519346</v>
          </cell>
          <cell r="ET89">
            <v>176.41640436245476</v>
          </cell>
          <cell r="EU89">
            <v>190.08701445595699</v>
          </cell>
          <cell r="EV89">
            <v>88.616346632892217</v>
          </cell>
          <cell r="EW89">
            <v>2.80542081413091</v>
          </cell>
          <cell r="EX89">
            <v>1.7781142006465078</v>
          </cell>
          <cell r="EY89">
            <v>5.2354221254059308</v>
          </cell>
          <cell r="EZ89">
            <v>411.73560975181636</v>
          </cell>
          <cell r="FA89">
            <v>1.8403562628066972</v>
          </cell>
          <cell r="FB89">
            <v>39.459491216253049</v>
          </cell>
          <cell r="FC89">
            <v>8.9908731179671584</v>
          </cell>
          <cell r="FD89">
            <v>1.9232170944855298</v>
          </cell>
          <cell r="FE89">
            <v>3.4109976775643425</v>
          </cell>
          <cell r="FF89">
            <v>1.4668126310282137</v>
          </cell>
          <cell r="FG89">
            <v>29.894303069060157</v>
          </cell>
          <cell r="FH89">
            <v>67.443853228560073</v>
          </cell>
          <cell r="FI89">
            <v>14.498623266428279</v>
          </cell>
          <cell r="FJ89">
            <v>2.0836049289641556</v>
          </cell>
          <cell r="FM89">
            <v>162.71716815694202</v>
          </cell>
          <cell r="FN89">
            <v>176.96450362519349</v>
          </cell>
          <cell r="FO89">
            <v>176.41640436245473</v>
          </cell>
          <cell r="FP89">
            <v>190.08701445595699</v>
          </cell>
          <cell r="FQ89">
            <v>88.616346632892245</v>
          </cell>
          <cell r="FR89">
            <v>2.80542081413091</v>
          </cell>
          <cell r="FS89">
            <v>1.7781142006465078</v>
          </cell>
          <cell r="FT89">
            <v>5.2354221254059308</v>
          </cell>
          <cell r="FU89">
            <v>411.73560975181641</v>
          </cell>
          <cell r="FV89">
            <v>1.8403562628066528</v>
          </cell>
          <cell r="FW89">
            <v>39.459491216253049</v>
          </cell>
          <cell r="FX89">
            <v>8.9908731179671353</v>
          </cell>
          <cell r="FY89">
            <v>1.9232170944855298</v>
          </cell>
          <cell r="FZ89">
            <v>3.4109976775643425</v>
          </cell>
          <cell r="GA89">
            <v>1.4668126310281915</v>
          </cell>
          <cell r="GB89">
            <v>29.894303069060157</v>
          </cell>
          <cell r="GC89">
            <v>67.443853228560101</v>
          </cell>
          <cell r="GD89">
            <v>14.498623266428257</v>
          </cell>
          <cell r="GE89">
            <v>2.0836049289641334</v>
          </cell>
        </row>
        <row r="90">
          <cell r="B90">
            <v>2.0201150329767881</v>
          </cell>
          <cell r="C90">
            <v>2.0201150329767659</v>
          </cell>
          <cell r="D90">
            <v>39.35750321435949</v>
          </cell>
          <cell r="F90">
            <v>14.696856132148127</v>
          </cell>
          <cell r="G90">
            <v>14.696856132148151</v>
          </cell>
          <cell r="H90">
            <v>6.3417374874447763</v>
          </cell>
          <cell r="I90">
            <v>6.3417374874447541</v>
          </cell>
          <cell r="K90">
            <v>2.0201150329767881</v>
          </cell>
          <cell r="L90">
            <v>37.932640008424315</v>
          </cell>
          <cell r="M90">
            <v>37.932640008424336</v>
          </cell>
          <cell r="O90">
            <v>80.710385678247135</v>
          </cell>
          <cell r="P90">
            <v>80.710385678247064</v>
          </cell>
          <cell r="Q90">
            <v>39.286446795857934</v>
          </cell>
          <cell r="R90">
            <v>39.286446795857884</v>
          </cell>
          <cell r="T90">
            <v>3.9352112312819765</v>
          </cell>
          <cell r="U90">
            <v>3.9352112312819765</v>
          </cell>
          <cell r="V90">
            <v>22.351185386486485</v>
          </cell>
          <cell r="W90">
            <v>22.351185386486506</v>
          </cell>
          <cell r="Y90">
            <v>-0.63381298989529933</v>
          </cell>
          <cell r="Z90">
            <v>-0.63381298989532153</v>
          </cell>
          <cell r="AA90">
            <v>15.578640953342671</v>
          </cell>
          <cell r="AB90">
            <v>15.578640953342671</v>
          </cell>
          <cell r="AD90">
            <v>7.122889280520317</v>
          </cell>
          <cell r="AE90">
            <v>7.1228892805202726</v>
          </cell>
          <cell r="AF90">
            <v>46.914406413028487</v>
          </cell>
          <cell r="AG90">
            <v>46.914406413028445</v>
          </cell>
          <cell r="AK90">
            <v>17.049900840764121</v>
          </cell>
          <cell r="AL90">
            <v>17.049900840764121</v>
          </cell>
          <cell r="AN90">
            <v>29.363732979200297</v>
          </cell>
          <cell r="AO90">
            <v>29.363732979200297</v>
          </cell>
          <cell r="AP90">
            <v>39.35750321435949</v>
          </cell>
          <cell r="AQ90">
            <v>7.9084483099586489</v>
          </cell>
          <cell r="AS90">
            <v>26.115454525616364</v>
          </cell>
          <cell r="AT90">
            <v>26.115454525616364</v>
          </cell>
          <cell r="AU90">
            <v>29.371561926987823</v>
          </cell>
          <cell r="CG90">
            <v>2.0201150329767881</v>
          </cell>
          <cell r="CH90">
            <v>-1.7966128601871412</v>
          </cell>
          <cell r="CI90">
            <v>-9.9746228280255149</v>
          </cell>
          <cell r="CJ90">
            <v>-11.260611057424065</v>
          </cell>
          <cell r="CK90">
            <v>-42.781407688267727</v>
          </cell>
          <cell r="CL90">
            <v>0</v>
          </cell>
          <cell r="CM90">
            <v>-2.4873046162097734</v>
          </cell>
          <cell r="CN90">
            <v>5.5377648849508576</v>
          </cell>
          <cell r="CO90">
            <v>2.7323762914464478</v>
          </cell>
          <cell r="CP90">
            <v>-4.8327279543452839</v>
          </cell>
          <cell r="CQ90">
            <v>0</v>
          </cell>
          <cell r="CR90">
            <v>-8.6295137781641102</v>
          </cell>
          <cell r="CS90">
            <v>-4.8141535107812716</v>
          </cell>
          <cell r="CT90">
            <v>-1.059622181422315</v>
          </cell>
          <cell r="CU90">
            <v>-4.8554562839948527</v>
          </cell>
          <cell r="CV90">
            <v>-34.258278700828313</v>
          </cell>
          <cell r="CW90">
            <v>-8.8561172212296313</v>
          </cell>
          <cell r="CX90">
            <v>0.44342960373564555</v>
          </cell>
          <cell r="CY90">
            <v>-3.4772993437009569</v>
          </cell>
          <cell r="DB90">
            <v>0</v>
          </cell>
          <cell r="DC90">
            <v>3.9352112312819765</v>
          </cell>
          <cell r="DD90">
            <v>13.219513121578164</v>
          </cell>
          <cell r="DE90">
            <v>14.696856132148127</v>
          </cell>
          <cell r="DF90">
            <v>80.710385678247107</v>
          </cell>
          <cell r="DG90">
            <v>2.0201150329767881</v>
          </cell>
          <cell r="DH90">
            <v>4.5627651787815804</v>
          </cell>
          <cell r="DI90">
            <v>-3.3321133314816787</v>
          </cell>
          <cell r="DJ90">
            <v>-0.63381298989529933</v>
          </cell>
          <cell r="DK90">
            <v>7.122889280520317</v>
          </cell>
          <cell r="DL90">
            <v>2.0201150329767881</v>
          </cell>
          <cell r="DM90">
            <v>11.415514744624055</v>
          </cell>
          <cell r="DN90">
            <v>7.1013761962081423</v>
          </cell>
          <cell r="DO90">
            <v>3.2037547781185838</v>
          </cell>
          <cell r="DP90">
            <v>7.147996644951915</v>
          </cell>
          <cell r="DQ90">
            <v>54.419062296875097</v>
          </cell>
          <cell r="DR90">
            <v>11.685890533284837</v>
          </cell>
          <cell r="DS90">
            <v>1.5684296355192417</v>
          </cell>
          <cell r="DT90">
            <v>5.6032046863088825</v>
          </cell>
          <cell r="DW90">
            <v>0</v>
          </cell>
          <cell r="DX90">
            <v>3.9352112312819765</v>
          </cell>
          <cell r="DY90">
            <v>13.219513121578142</v>
          </cell>
          <cell r="DZ90">
            <v>14.696856132148151</v>
          </cell>
          <cell r="EA90">
            <v>80.710385678247135</v>
          </cell>
          <cell r="EB90">
            <v>2.0201150329767659</v>
          </cell>
          <cell r="EC90">
            <v>4.562765178781536</v>
          </cell>
          <cell r="ED90">
            <v>-3.3321133314816676</v>
          </cell>
          <cell r="EE90">
            <v>-0.63381298989532153</v>
          </cell>
          <cell r="EF90">
            <v>7.1228892805202726</v>
          </cell>
          <cell r="EG90">
            <v>2.0201150329767659</v>
          </cell>
          <cell r="EH90">
            <v>11.415514744624033</v>
          </cell>
          <cell r="EI90">
            <v>7.1013761962081423</v>
          </cell>
          <cell r="EJ90">
            <v>3.2037547781185838</v>
          </cell>
          <cell r="EK90">
            <v>7.1479966449519372</v>
          </cell>
          <cell r="EL90">
            <v>54.419062296875076</v>
          </cell>
          <cell r="EM90">
            <v>11.685890533284816</v>
          </cell>
          <cell r="EN90">
            <v>1.568429635519264</v>
          </cell>
          <cell r="EO90">
            <v>5.6032046863089047</v>
          </cell>
          <cell r="ER90">
            <v>39.35750321435949</v>
          </cell>
          <cell r="ES90">
            <v>18.671801639590079</v>
          </cell>
          <cell r="ET90">
            <v>39.10182655426204</v>
          </cell>
          <cell r="EU90">
            <v>47.7950863465068</v>
          </cell>
          <cell r="EV90">
            <v>80.340872221037358</v>
          </cell>
          <cell r="EW90">
            <v>2.9312045027041433</v>
          </cell>
          <cell r="EX90">
            <v>2.0083617216130945</v>
          </cell>
          <cell r="EY90">
            <v>3.9429022573542083</v>
          </cell>
          <cell r="EZ90">
            <v>19.75944694921019</v>
          </cell>
          <cell r="FA90">
            <v>1.4877745920512719</v>
          </cell>
          <cell r="FB90">
            <v>24.681275339367236</v>
          </cell>
          <cell r="FC90">
            <v>6.3880913142655649</v>
          </cell>
          <cell r="FD90">
            <v>2.0763527138162985</v>
          </cell>
          <cell r="FE90">
            <v>2.4487044481492193</v>
          </cell>
          <cell r="FF90">
            <v>2.0589181686467839</v>
          </cell>
          <cell r="FG90">
            <v>38.666535219518749</v>
          </cell>
          <cell r="FH90">
            <v>11.088567290576545</v>
          </cell>
          <cell r="FI90">
            <v>6.0574984019052813</v>
          </cell>
          <cell r="FJ90">
            <v>2.1245957415741534</v>
          </cell>
          <cell r="FM90">
            <v>39.35750321435949</v>
          </cell>
          <cell r="FN90">
            <v>18.671801639590079</v>
          </cell>
          <cell r="FO90">
            <v>39.101826554262018</v>
          </cell>
          <cell r="FP90">
            <v>47.7950863465068</v>
          </cell>
          <cell r="FQ90">
            <v>80.340872221037301</v>
          </cell>
          <cell r="FR90">
            <v>2.9312045027041211</v>
          </cell>
          <cell r="FS90">
            <v>2.0083617216130945</v>
          </cell>
          <cell r="FT90">
            <v>3.9429022573542305</v>
          </cell>
          <cell r="FU90">
            <v>19.759446949210215</v>
          </cell>
          <cell r="FV90">
            <v>1.4877745920512941</v>
          </cell>
          <cell r="FW90">
            <v>24.681275339367261</v>
          </cell>
          <cell r="FX90">
            <v>6.3880913142655649</v>
          </cell>
          <cell r="FY90">
            <v>2.0763527138162985</v>
          </cell>
          <cell r="FZ90">
            <v>2.4487044481491971</v>
          </cell>
          <cell r="GA90">
            <v>2.0589181686467839</v>
          </cell>
          <cell r="GB90">
            <v>38.666535219518707</v>
          </cell>
          <cell r="GC90">
            <v>11.088567290576501</v>
          </cell>
          <cell r="GD90">
            <v>6.0574984019052591</v>
          </cell>
          <cell r="GE90">
            <v>2.1245957415741756</v>
          </cell>
        </row>
        <row r="91">
          <cell r="B91">
            <v>-2.6229201314792006</v>
          </cell>
          <cell r="C91">
            <v>-2.6229201314792228</v>
          </cell>
          <cell r="D91">
            <v>7.0629075975987554</v>
          </cell>
          <cell r="F91">
            <v>9.872137602125397</v>
          </cell>
          <cell r="G91">
            <v>9.8721376021253739</v>
          </cell>
          <cell r="H91">
            <v>2.6826913063829672</v>
          </cell>
          <cell r="I91">
            <v>2.6826913063829672</v>
          </cell>
          <cell r="K91">
            <v>-2.6964891903655808</v>
          </cell>
          <cell r="L91">
            <v>1.8096904876901077</v>
          </cell>
          <cell r="M91">
            <v>1.8096904876900854</v>
          </cell>
          <cell r="O91" t="e">
            <v>#DIV/0!</v>
          </cell>
          <cell r="P91">
            <v>76.638125514250206</v>
          </cell>
          <cell r="Q91" t="e">
            <v>#DIV/0!</v>
          </cell>
          <cell r="R91">
            <v>5.3123902692369995</v>
          </cell>
          <cell r="T91">
            <v>15.145050144114403</v>
          </cell>
          <cell r="U91">
            <v>15.145050144114425</v>
          </cell>
          <cell r="V91">
            <v>8.1840249359594441</v>
          </cell>
          <cell r="W91">
            <v>8.1840249359594441</v>
          </cell>
          <cell r="Y91">
            <v>-10.035847883156135</v>
          </cell>
          <cell r="Z91">
            <v>-10.035847883156123</v>
          </cell>
          <cell r="AA91">
            <v>-7.1320431358193765</v>
          </cell>
          <cell r="AB91">
            <v>-7.1320431358193437</v>
          </cell>
          <cell r="AD91">
            <v>12.119180008708774</v>
          </cell>
          <cell r="AE91">
            <v>12.119180008708796</v>
          </cell>
          <cell r="AF91" t="e">
            <v>#DIV/0!</v>
          </cell>
          <cell r="AG91" t="e">
            <v>#DIV/0!</v>
          </cell>
          <cell r="AK91" t="e">
            <v>#DIV/0!</v>
          </cell>
          <cell r="AL91">
            <v>15.103360806913834</v>
          </cell>
          <cell r="AN91">
            <v>9.0304235792982634</v>
          </cell>
          <cell r="AO91">
            <v>9.030423579298219</v>
          </cell>
          <cell r="AP91">
            <v>7.0629075975987554</v>
          </cell>
          <cell r="AQ91" t="e">
            <v>#DIV/0!</v>
          </cell>
          <cell r="AS91" t="e">
            <v>#DIV/0!</v>
          </cell>
          <cell r="AT91">
            <v>3.2882401595043298</v>
          </cell>
          <cell r="AU91">
            <v>5.4151878272481468</v>
          </cell>
          <cell r="CG91">
            <v>-2.6964891903655808</v>
          </cell>
          <cell r="CH91">
            <v>-15.458366623969299</v>
          </cell>
          <cell r="CI91">
            <v>-10.445564925594496</v>
          </cell>
          <cell r="CJ91">
            <v>-11.699054958516408</v>
          </cell>
          <cell r="CK91">
            <v>-44.807443470233153</v>
          </cell>
          <cell r="CL91">
            <v>0</v>
          </cell>
          <cell r="CM91">
            <v>-12.262434703474367</v>
          </cell>
          <cell r="CN91">
            <v>-9.3156952002619864</v>
          </cell>
          <cell r="CO91">
            <v>8.1189180501910272</v>
          </cell>
          <cell r="CP91">
            <v>-13.134680591270564</v>
          </cell>
          <cell r="CQ91">
            <v>0</v>
          </cell>
          <cell r="CR91">
            <v>-2.3923579939003514</v>
          </cell>
          <cell r="CS91">
            <v>-13.517052255241635</v>
          </cell>
          <cell r="CT91">
            <v>4.8223412066096927</v>
          </cell>
          <cell r="CU91">
            <v>-13.365468722685424</v>
          </cell>
          <cell r="CV91">
            <v>-56.53151099736067</v>
          </cell>
          <cell r="CW91">
            <v>-6.4835603114085982</v>
          </cell>
          <cell r="CX91">
            <v>0.29183745743324163</v>
          </cell>
          <cell r="CY91">
            <v>-12.111301594958002</v>
          </cell>
          <cell r="DB91">
            <v>0</v>
          </cell>
          <cell r="DC91">
            <v>15.145050144114403</v>
          </cell>
          <cell r="DD91">
            <v>8.5354025989678775</v>
          </cell>
          <cell r="DE91">
            <v>9.9319367863051511</v>
          </cell>
          <cell r="DF91" t="e">
            <v>#DIV/0!</v>
          </cell>
          <cell r="DG91">
            <v>-2.6964891903655808</v>
          </cell>
          <cell r="DH91">
            <v>11.0106743105161</v>
          </cell>
          <cell r="DI91">
            <v>7.3692885013732612</v>
          </cell>
          <cell r="DJ91">
            <v>-10.035847883156135</v>
          </cell>
          <cell r="DK91">
            <v>12.119180008708774</v>
          </cell>
          <cell r="DL91">
            <v>-2.6964891903655808</v>
          </cell>
          <cell r="DM91">
            <v>-0.289014443479918</v>
          </cell>
          <cell r="DN91">
            <v>12.619830010478971</v>
          </cell>
          <cell r="DO91">
            <v>-7.252031340684284</v>
          </cell>
          <cell r="DP91">
            <v>12.419401904473171</v>
          </cell>
          <cell r="DQ91">
            <v>124.89867991801971</v>
          </cell>
          <cell r="DR91" t="e">
            <v>#DIV/0!</v>
          </cell>
          <cell r="DS91">
            <v>-2.9801973498197354</v>
          </cell>
          <cell r="DT91">
            <v>10.817059249802409</v>
          </cell>
          <cell r="DW91">
            <v>0</v>
          </cell>
          <cell r="DX91">
            <v>15.145050144114425</v>
          </cell>
          <cell r="DY91">
            <v>8.5354025989678561</v>
          </cell>
          <cell r="DZ91">
            <v>9.9319367863051511</v>
          </cell>
          <cell r="EA91" t="e">
            <v>#DIV/0!</v>
          </cell>
          <cell r="EB91">
            <v>-2.6964891903655808</v>
          </cell>
          <cell r="EC91">
            <v>11.010674310516123</v>
          </cell>
          <cell r="ED91">
            <v>7.369288501373239</v>
          </cell>
          <cell r="EE91">
            <v>-10.035847883156123</v>
          </cell>
          <cell r="EF91">
            <v>12.119180008708796</v>
          </cell>
          <cell r="EG91">
            <v>-2.6964891903655808</v>
          </cell>
          <cell r="EH91">
            <v>-0.2890144434799069</v>
          </cell>
          <cell r="EI91">
            <v>12.619830010478994</v>
          </cell>
          <cell r="EJ91">
            <v>-7.2520313406843062</v>
          </cell>
          <cell r="EK91">
            <v>12.419401904473148</v>
          </cell>
          <cell r="EL91">
            <v>124.89867991801979</v>
          </cell>
          <cell r="EM91" t="e">
            <v>#DIV/0!</v>
          </cell>
          <cell r="EN91">
            <v>-2.9801973498197354</v>
          </cell>
          <cell r="EO91">
            <v>10.817059249802409</v>
          </cell>
          <cell r="ER91">
            <v>7.0629075975987554</v>
          </cell>
          <cell r="ES91">
            <v>13.958938380368323</v>
          </cell>
          <cell r="ET91">
            <v>14.946262867090176</v>
          </cell>
          <cell r="EU91">
            <v>14.658773108929202</v>
          </cell>
          <cell r="EV91">
            <v>85.683951380546119</v>
          </cell>
          <cell r="EW91">
            <v>2.3376907963055027</v>
          </cell>
          <cell r="EX91">
            <v>1.1922977437688997</v>
          </cell>
          <cell r="EY91">
            <v>-6.7526748682434796</v>
          </cell>
          <cell r="EZ91">
            <v>3.737861833784395</v>
          </cell>
          <cell r="FA91">
            <v>-6.7648741242567585</v>
          </cell>
          <cell r="FB91">
            <v>8.8481944846833471</v>
          </cell>
          <cell r="FC91" t="e">
            <v>#N/A</v>
          </cell>
          <cell r="FD91">
            <v>-6.2593123613804309</v>
          </cell>
          <cell r="FE91">
            <v>3.1378071188384427</v>
          </cell>
          <cell r="FF91">
            <v>1.608816799682411</v>
          </cell>
          <cell r="FG91">
            <v>154.27103849680083</v>
          </cell>
          <cell r="FH91">
            <v>7.638698589270887</v>
          </cell>
          <cell r="FI91" t="e">
            <v>#N/A</v>
          </cell>
          <cell r="FJ91">
            <v>2.1066475254717609</v>
          </cell>
          <cell r="FM91">
            <v>7.0629075975987332</v>
          </cell>
          <cell r="FN91">
            <v>13.958938380368302</v>
          </cell>
          <cell r="FO91">
            <v>14.946262867090176</v>
          </cell>
          <cell r="FP91">
            <v>14.658773108929225</v>
          </cell>
          <cell r="FQ91">
            <v>85.683951380546148</v>
          </cell>
          <cell r="FR91">
            <v>2.3376907963055249</v>
          </cell>
          <cell r="FS91">
            <v>1.1922977437688997</v>
          </cell>
          <cell r="FT91">
            <v>1.7243546891889228</v>
          </cell>
          <cell r="FU91">
            <v>3.7378618337844172</v>
          </cell>
          <cell r="FV91">
            <v>1.7110464099017175</v>
          </cell>
          <cell r="FW91">
            <v>8.8481944846833027</v>
          </cell>
          <cell r="FX91" t="e">
            <v>#N/A</v>
          </cell>
          <cell r="FY91">
            <v>2.2625683330395052</v>
          </cell>
          <cell r="FZ91">
            <v>3.1378071188384427</v>
          </cell>
          <cell r="GA91">
            <v>1.6088167996824554</v>
          </cell>
          <cell r="GB91">
            <v>154.27103849680083</v>
          </cell>
          <cell r="GC91">
            <v>7.6386985892709092</v>
          </cell>
          <cell r="GD91" t="e">
            <v>#N/A</v>
          </cell>
          <cell r="GE91">
            <v>2.1066475254717609</v>
          </cell>
        </row>
        <row r="94">
          <cell r="B94">
            <v>12.796738029253918</v>
          </cell>
          <cell r="C94">
            <v>12.796738029253918</v>
          </cell>
          <cell r="D94">
            <v>57.384593653315406</v>
          </cell>
          <cell r="F94">
            <v>53.849688276345709</v>
          </cell>
          <cell r="G94">
            <v>53.849688276345688</v>
          </cell>
          <cell r="H94">
            <v>4.6443479709770363</v>
          </cell>
          <cell r="I94">
            <v>4.6443479709770363</v>
          </cell>
          <cell r="K94">
            <v>12.796738029253918</v>
          </cell>
          <cell r="L94">
            <v>73.129929195025383</v>
          </cell>
          <cell r="M94">
            <v>73.129929195025369</v>
          </cell>
          <cell r="O94">
            <v>71.439675105542051</v>
          </cell>
          <cell r="P94">
            <v>71.439675105542037</v>
          </cell>
          <cell r="Q94">
            <v>53.265664105093634</v>
          </cell>
          <cell r="R94">
            <v>53.265664105093634</v>
          </cell>
          <cell r="T94">
            <v>8.2848655666795334</v>
          </cell>
          <cell r="U94">
            <v>8.2848655666795565</v>
          </cell>
          <cell r="V94">
            <v>29.033155031499767</v>
          </cell>
          <cell r="W94">
            <v>29.033155031499767</v>
          </cell>
          <cell r="Y94">
            <v>17.978196142053939</v>
          </cell>
          <cell r="Z94">
            <v>17.978196142053914</v>
          </cell>
          <cell r="AA94">
            <v>0.63425523270017603</v>
          </cell>
          <cell r="AB94">
            <v>0.63425523270017603</v>
          </cell>
          <cell r="AD94">
            <v>3.3601497131255043</v>
          </cell>
          <cell r="AE94">
            <v>3.3601497131255043</v>
          </cell>
          <cell r="AF94">
            <v>59.853657316033825</v>
          </cell>
          <cell r="AG94">
            <v>59.853657316033846</v>
          </cell>
          <cell r="AK94">
            <v>31.257943843024471</v>
          </cell>
          <cell r="AL94">
            <v>31.257943843024449</v>
          </cell>
          <cell r="AN94">
            <v>55.239381383384803</v>
          </cell>
          <cell r="AO94">
            <v>55.239381383384803</v>
          </cell>
          <cell r="AP94">
            <v>57.384593653315406</v>
          </cell>
          <cell r="AQ94">
            <v>1.3818737557532046</v>
          </cell>
          <cell r="AS94">
            <v>33.071762921332514</v>
          </cell>
          <cell r="AT94">
            <v>33.071762921332493</v>
          </cell>
          <cell r="AU94">
            <v>43.060498220640575</v>
          </cell>
          <cell r="CG94">
            <v>12.796738029253918</v>
          </cell>
          <cell r="CH94">
            <v>4.166669496205877</v>
          </cell>
          <cell r="CI94">
            <v>-16.042793425878578</v>
          </cell>
          <cell r="CJ94">
            <v>-26.683804632318953</v>
          </cell>
          <cell r="CK94">
            <v>-34.206164378336737</v>
          </cell>
          <cell r="CL94">
            <v>0</v>
          </cell>
          <cell r="CM94">
            <v>9.0851030527761232</v>
          </cell>
          <cell r="CN94">
            <v>2.4607147217992509</v>
          </cell>
          <cell r="CO94">
            <v>-4.3918777216776395</v>
          </cell>
          <cell r="CP94">
            <v>9.1298129330496423</v>
          </cell>
          <cell r="CQ94">
            <v>0</v>
          </cell>
          <cell r="CR94">
            <v>-10.197644052215226</v>
          </cell>
          <cell r="CS94">
            <v>9.0830869500441622</v>
          </cell>
          <cell r="CT94">
            <v>-1.3155400770149761</v>
          </cell>
          <cell r="CU94">
            <v>9.1545611773933935</v>
          </cell>
          <cell r="CV94">
            <v>-30.652858086899059</v>
          </cell>
          <cell r="CW94">
            <v>-12.29640907059234</v>
          </cell>
          <cell r="CX94">
            <v>2.0384847058014355</v>
          </cell>
          <cell r="CY94">
            <v>10.415532058115961</v>
          </cell>
          <cell r="DB94">
            <v>0</v>
          </cell>
          <cell r="DC94">
            <v>8.2848655666795334</v>
          </cell>
          <cell r="DD94">
            <v>34.350275136502503</v>
          </cell>
          <cell r="DE94">
            <v>53.849688276345709</v>
          </cell>
          <cell r="DF94">
            <v>71.439675105542079</v>
          </cell>
          <cell r="DG94">
            <v>12.796738029253918</v>
          </cell>
          <cell r="DH94">
            <v>3.402513150381381</v>
          </cell>
          <cell r="DI94">
            <v>10.087791536023305</v>
          </cell>
          <cell r="DJ94">
            <v>17.978196142053939</v>
          </cell>
          <cell r="DK94">
            <v>3.3601497131255043</v>
          </cell>
          <cell r="DL94">
            <v>12.796738029253918</v>
          </cell>
          <cell r="DM94">
            <v>25.605544352131602</v>
          </cell>
          <cell r="DN94">
            <v>3.4044242632319754</v>
          </cell>
          <cell r="DO94">
            <v>14.300405674087212</v>
          </cell>
          <cell r="DP94">
            <v>3.3367152160883151</v>
          </cell>
          <cell r="DQ94">
            <v>62.655208156379061</v>
          </cell>
          <cell r="DR94">
            <v>28.611310932574764</v>
          </cell>
          <cell r="DS94">
            <v>10.543329170822968</v>
          </cell>
          <cell r="DT94">
            <v>2.1565860588206309</v>
          </cell>
          <cell r="DW94">
            <v>0</v>
          </cell>
          <cell r="DX94">
            <v>8.2848655666795565</v>
          </cell>
          <cell r="DY94">
            <v>34.350275136502503</v>
          </cell>
          <cell r="DZ94">
            <v>53.849688276345688</v>
          </cell>
          <cell r="EA94">
            <v>71.439675105542079</v>
          </cell>
          <cell r="EB94">
            <v>12.796738029253918</v>
          </cell>
          <cell r="EC94">
            <v>3.402513150381381</v>
          </cell>
          <cell r="ED94">
            <v>10.087791536023305</v>
          </cell>
          <cell r="EE94">
            <v>17.978196142053914</v>
          </cell>
          <cell r="EF94">
            <v>3.3601497131255043</v>
          </cell>
          <cell r="EG94">
            <v>12.796738029253918</v>
          </cell>
          <cell r="EH94">
            <v>25.605544352131627</v>
          </cell>
          <cell r="EI94">
            <v>3.4044242632319976</v>
          </cell>
          <cell r="EJ94">
            <v>14.300405674087212</v>
          </cell>
          <cell r="EK94">
            <v>3.3367152160883151</v>
          </cell>
          <cell r="EL94">
            <v>62.65520815637904</v>
          </cell>
          <cell r="EM94">
            <v>28.611310932574739</v>
          </cell>
          <cell r="EN94">
            <v>10.543329170822968</v>
          </cell>
          <cell r="EO94">
            <v>2.1565860588206531</v>
          </cell>
          <cell r="ER94">
            <v>57.384593653315406</v>
          </cell>
          <cell r="ES94">
            <v>32.077446001032349</v>
          </cell>
          <cell r="ET94">
            <v>60.512123643083335</v>
          </cell>
          <cell r="EU94">
            <v>131.38918768720816</v>
          </cell>
          <cell r="EV94">
            <v>76.047021099525153</v>
          </cell>
          <cell r="EW94">
            <v>2.5384164522819219</v>
          </cell>
          <cell r="EX94">
            <v>2.0871093497431437</v>
          </cell>
          <cell r="EY94">
            <v>5.5690026120979175</v>
          </cell>
          <cell r="EZ94">
            <v>84.509245056099161</v>
          </cell>
          <cell r="FA94">
            <v>1.7636720715456633</v>
          </cell>
          <cell r="FB94">
            <v>35.511729272486022</v>
          </cell>
          <cell r="FC94">
            <v>7.22489974628997</v>
          </cell>
          <cell r="FD94">
            <v>1.6828999107178388</v>
          </cell>
          <cell r="FE94">
            <v>3.2191863071549642</v>
          </cell>
          <cell r="FF94">
            <v>1.4621791235014392</v>
          </cell>
          <cell r="FG94">
            <v>25.482393853770247</v>
          </cell>
          <cell r="FH94">
            <v>14.77373108544402</v>
          </cell>
          <cell r="FI94">
            <v>8.3025402887442858</v>
          </cell>
          <cell r="FJ94">
            <v>1.8106656835648494</v>
          </cell>
          <cell r="FM94">
            <v>57.384593653315427</v>
          </cell>
          <cell r="FN94">
            <v>32.077446001032371</v>
          </cell>
          <cell r="FO94">
            <v>60.512123643083335</v>
          </cell>
          <cell r="FP94">
            <v>131.38918768720811</v>
          </cell>
          <cell r="FQ94">
            <v>76.047021099525153</v>
          </cell>
          <cell r="FR94">
            <v>2.5384164522819441</v>
          </cell>
          <cell r="FS94">
            <v>2.0871093497431437</v>
          </cell>
          <cell r="FT94">
            <v>5.5690026120979175</v>
          </cell>
          <cell r="FU94">
            <v>84.509245056099161</v>
          </cell>
          <cell r="FV94">
            <v>1.7636720715456633</v>
          </cell>
          <cell r="FW94">
            <v>35.511729272486001</v>
          </cell>
          <cell r="FX94">
            <v>7.2248997462899478</v>
          </cell>
          <cell r="FY94">
            <v>1.6828999107178388</v>
          </cell>
          <cell r="FZ94">
            <v>3.2191863071549642</v>
          </cell>
          <cell r="GA94">
            <v>1.4621791235014392</v>
          </cell>
          <cell r="GB94">
            <v>25.482393853770247</v>
          </cell>
          <cell r="GC94">
            <v>14.77373108544402</v>
          </cell>
          <cell r="GD94">
            <v>8.3025402887443089</v>
          </cell>
          <cell r="GE94">
            <v>1.8106656835648494</v>
          </cell>
        </row>
        <row r="95">
          <cell r="B95">
            <v>-2.4034850087261805</v>
          </cell>
          <cell r="C95">
            <v>-2.4034850087261805</v>
          </cell>
          <cell r="D95">
            <v>12.704568396631565</v>
          </cell>
          <cell r="F95">
            <v>15.700039628710428</v>
          </cell>
          <cell r="G95">
            <v>15.700039628710428</v>
          </cell>
          <cell r="H95">
            <v>8.5166110815480636</v>
          </cell>
          <cell r="I95">
            <v>8.5166110815480423</v>
          </cell>
          <cell r="K95">
            <v>-2.4034850087261805</v>
          </cell>
          <cell r="L95">
            <v>6.458672156449774</v>
          </cell>
          <cell r="M95">
            <v>6.458672156449774</v>
          </cell>
          <cell r="O95">
            <v>69.274059386030856</v>
          </cell>
          <cell r="P95">
            <v>69.274059386030885</v>
          </cell>
          <cell r="Q95">
            <v>9.7856870195895276</v>
          </cell>
          <cell r="R95">
            <v>9.7856870195895276</v>
          </cell>
          <cell r="T95">
            <v>7.0137249386213796</v>
          </cell>
          <cell r="U95">
            <v>7.0137249386214018</v>
          </cell>
          <cell r="V95">
            <v>16.345359421849448</v>
          </cell>
          <cell r="W95">
            <v>16.345359421849448</v>
          </cell>
          <cell r="Y95">
            <v>-8.8001268061911997</v>
          </cell>
          <cell r="Z95">
            <v>-8.800126806191189</v>
          </cell>
          <cell r="AA95">
            <v>-1.9942489827474374</v>
          </cell>
          <cell r="AB95">
            <v>-1.9942489827474263</v>
          </cell>
          <cell r="AD95">
            <v>2.3991100437969815</v>
          </cell>
          <cell r="AE95">
            <v>2.3991100437970037</v>
          </cell>
          <cell r="AF95">
            <v>14.122867525149774</v>
          </cell>
          <cell r="AG95">
            <v>14.122867525149751</v>
          </cell>
          <cell r="AK95">
            <v>11.895277571315187</v>
          </cell>
          <cell r="AL95">
            <v>11.89527757131521</v>
          </cell>
          <cell r="AN95">
            <v>18.412402360591784</v>
          </cell>
          <cell r="AO95">
            <v>18.412402360591805</v>
          </cell>
          <cell r="AP95">
            <v>12.704568396631565</v>
          </cell>
          <cell r="AQ95">
            <v>-4.8203007879010995</v>
          </cell>
          <cell r="AS95">
            <v>6.501588624920962</v>
          </cell>
          <cell r="AT95">
            <v>6.501588624920962</v>
          </cell>
          <cell r="AU95">
            <v>7.7943615257048071</v>
          </cell>
          <cell r="CG95">
            <v>-2.4034850087261805</v>
          </cell>
          <cell r="CH95">
            <v>-8.8000020116568045</v>
          </cell>
          <cell r="CI95">
            <v>-10.382172134064916</v>
          </cell>
          <cell r="CJ95">
            <v>-15.646947654929155</v>
          </cell>
          <cell r="CK95">
            <v>-42.34408074972422</v>
          </cell>
          <cell r="CL95">
            <v>0</v>
          </cell>
          <cell r="CM95">
            <v>-2.9760920379471978</v>
          </cell>
          <cell r="CN95">
            <v>5.3825343842685003</v>
          </cell>
          <cell r="CO95">
            <v>7.0138713722457835</v>
          </cell>
          <cell r="CP95">
            <v>-4.6900749923207812</v>
          </cell>
          <cell r="CQ95">
            <v>0</v>
          </cell>
          <cell r="CR95">
            <v>-2.1934564015091085</v>
          </cell>
          <cell r="CS95">
            <v>-4.8393042997517792</v>
          </cell>
          <cell r="CT95">
            <v>8.0344607530312686</v>
          </cell>
          <cell r="CU95">
            <v>-4.9029220182954969</v>
          </cell>
          <cell r="CV95">
            <v>-26.456239990518348</v>
          </cell>
          <cell r="CW95">
            <v>-6.0558226130367316</v>
          </cell>
          <cell r="CX95">
            <v>0.19637591763115303</v>
          </cell>
          <cell r="CY95">
            <v>-3.854478959695451</v>
          </cell>
          <cell r="DB95">
            <v>0</v>
          </cell>
          <cell r="DC95">
            <v>7.0137249386213796</v>
          </cell>
          <cell r="DD95">
            <v>8.9030132902513159</v>
          </cell>
          <cell r="DE95">
            <v>15.700039628710428</v>
          </cell>
          <cell r="DF95">
            <v>69.274059386030842</v>
          </cell>
          <cell r="DG95">
            <v>-2.4034850087261805</v>
          </cell>
          <cell r="DH95">
            <v>0.59017106324448232</v>
          </cell>
          <cell r="DI95">
            <v>-7.3883394800542739</v>
          </cell>
          <cell r="DJ95">
            <v>-8.8001268061911997</v>
          </cell>
          <cell r="DK95">
            <v>2.3991100437969815</v>
          </cell>
          <cell r="DL95">
            <v>-2.4034850087261805</v>
          </cell>
          <cell r="DM95">
            <v>-0.21473880937787904</v>
          </cell>
          <cell r="DN95">
            <v>2.5596905036280093</v>
          </cell>
          <cell r="DO95">
            <v>-9.6616817347001671</v>
          </cell>
          <cell r="DP95">
            <v>2.628300535217476</v>
          </cell>
          <cell r="DQ95">
            <v>32.705364776958866</v>
          </cell>
          <cell r="DR95">
            <v>3.8877743207716975</v>
          </cell>
          <cell r="DS95">
            <v>-2.5947654319300129</v>
          </cell>
          <cell r="DT95">
            <v>1.509164374241645</v>
          </cell>
          <cell r="DW95">
            <v>0</v>
          </cell>
          <cell r="DX95">
            <v>7.0137249386214018</v>
          </cell>
          <cell r="DY95">
            <v>8.9030132902513159</v>
          </cell>
          <cell r="DZ95">
            <v>15.700039628710428</v>
          </cell>
          <cell r="EA95">
            <v>69.274059386030814</v>
          </cell>
          <cell r="EB95">
            <v>-2.4034850087261805</v>
          </cell>
          <cell r="EC95">
            <v>0.59017106324448232</v>
          </cell>
          <cell r="ED95">
            <v>-7.3883394800542623</v>
          </cell>
          <cell r="EE95">
            <v>-8.800126806191189</v>
          </cell>
          <cell r="EF95">
            <v>2.3991100437970037</v>
          </cell>
          <cell r="EG95">
            <v>-2.4034850087261805</v>
          </cell>
          <cell r="EH95">
            <v>-0.21473880937789014</v>
          </cell>
          <cell r="EI95">
            <v>2.5596905036280315</v>
          </cell>
          <cell r="EJ95">
            <v>-9.6616817347001671</v>
          </cell>
          <cell r="EK95">
            <v>2.628300535217476</v>
          </cell>
          <cell r="EL95">
            <v>32.705364776958866</v>
          </cell>
          <cell r="EM95">
            <v>3.8877743207716753</v>
          </cell>
          <cell r="EN95">
            <v>-2.594765431930024</v>
          </cell>
          <cell r="EO95">
            <v>1.5091643742416228</v>
          </cell>
          <cell r="ER95">
            <v>12.704568396631565</v>
          </cell>
          <cell r="ES95">
            <v>3.6649484058248305</v>
          </cell>
          <cell r="ET95">
            <v>27.623855318482725</v>
          </cell>
          <cell r="EU95">
            <v>20.165225396024699</v>
          </cell>
          <cell r="EV95">
            <v>73.774563167275446</v>
          </cell>
          <cell r="EW95">
            <v>3.3224713055045596</v>
          </cell>
          <cell r="EX95">
            <v>1.511104625347226</v>
          </cell>
          <cell r="EY95">
            <v>2.6605591063481704</v>
          </cell>
          <cell r="EZ95">
            <v>4.8779509309238023</v>
          </cell>
          <cell r="FA95">
            <v>1.1265117321207274</v>
          </cell>
          <cell r="FB95">
            <v>12.050789426990672</v>
          </cell>
          <cell r="FC95">
            <v>7.2776218443988405</v>
          </cell>
          <cell r="FD95">
            <v>2.6132406959922472</v>
          </cell>
          <cell r="FE95">
            <v>2.123415419999497</v>
          </cell>
          <cell r="FF95">
            <v>2.3438871979960751</v>
          </cell>
          <cell r="FG95">
            <v>41.982186538078878</v>
          </cell>
          <cell r="FH95">
            <v>8.3727488722334478</v>
          </cell>
          <cell r="FI95">
            <v>5.0129720365632791</v>
          </cell>
          <cell r="FJ95">
            <v>2.4390193568837537</v>
          </cell>
          <cell r="FM95">
            <v>12.704568396631565</v>
          </cell>
          <cell r="FN95">
            <v>3.6649484058248305</v>
          </cell>
          <cell r="FO95">
            <v>27.623855318482725</v>
          </cell>
          <cell r="FP95">
            <v>20.165225396024699</v>
          </cell>
          <cell r="FQ95">
            <v>73.774563167275446</v>
          </cell>
          <cell r="FR95">
            <v>3.3224713055045596</v>
          </cell>
          <cell r="FS95">
            <v>1.511104625347226</v>
          </cell>
          <cell r="FT95">
            <v>2.6605591063481704</v>
          </cell>
          <cell r="FU95">
            <v>4.8779509309238023</v>
          </cell>
          <cell r="FV95">
            <v>1.1265117321207274</v>
          </cell>
          <cell r="FW95">
            <v>12.050789426990672</v>
          </cell>
          <cell r="FX95">
            <v>7.2776218443988405</v>
          </cell>
          <cell r="FY95">
            <v>2.6132406959922472</v>
          </cell>
          <cell r="FZ95">
            <v>2.123415419999497</v>
          </cell>
          <cell r="GA95">
            <v>2.3438871979960751</v>
          </cell>
          <cell r="GB95">
            <v>41.982186538078906</v>
          </cell>
          <cell r="GC95">
            <v>8.3727488722334478</v>
          </cell>
          <cell r="GD95">
            <v>5.0129720365632791</v>
          </cell>
          <cell r="GE95">
            <v>2.4390193568837537</v>
          </cell>
        </row>
        <row r="96">
          <cell r="B96">
            <v>-2.3912209513865856</v>
          </cell>
          <cell r="C96">
            <v>-2.3912209513865856</v>
          </cell>
          <cell r="D96">
            <v>7.4565023892164461</v>
          </cell>
          <cell r="F96">
            <v>5.1767386559283812</v>
          </cell>
          <cell r="G96">
            <v>5.1767386559283812</v>
          </cell>
          <cell r="H96">
            <v>2.0814224274703808</v>
          </cell>
          <cell r="I96">
            <v>2.0814224274703808</v>
          </cell>
          <cell r="K96">
            <v>-2.3912209513865856</v>
          </cell>
          <cell r="L96">
            <v>3.0035613372616066</v>
          </cell>
          <cell r="M96">
            <v>3.0035613372615844</v>
          </cell>
          <cell r="O96">
            <v>85.387869006812281</v>
          </cell>
          <cell r="P96">
            <v>85.387869006812281</v>
          </cell>
          <cell r="Q96">
            <v>1.7306595533476354</v>
          </cell>
          <cell r="R96">
            <v>1.7306595533476354</v>
          </cell>
          <cell r="T96">
            <v>11.246192605357264</v>
          </cell>
          <cell r="U96">
            <v>11.246192605357241</v>
          </cell>
          <cell r="V96">
            <v>-1.9325510163895276</v>
          </cell>
          <cell r="W96">
            <v>-1.9325510163895165</v>
          </cell>
          <cell r="Y96">
            <v>-9.5158746607065794</v>
          </cell>
          <cell r="Z96">
            <v>-9.5158746607066025</v>
          </cell>
          <cell r="AA96">
            <v>-4.86423305302357</v>
          </cell>
          <cell r="AB96">
            <v>-4.86423305302357</v>
          </cell>
          <cell r="AD96">
            <v>11.900798139051027</v>
          </cell>
          <cell r="AE96">
            <v>11.900798139051005</v>
          </cell>
          <cell r="AF96">
            <v>18.01979429961731</v>
          </cell>
          <cell r="AG96">
            <v>18.01979429961731</v>
          </cell>
          <cell r="AK96">
            <v>15.201786717568</v>
          </cell>
          <cell r="AL96">
            <v>15.201786717567977</v>
          </cell>
          <cell r="AN96">
            <v>20.383375393031521</v>
          </cell>
          <cell r="AO96">
            <v>20.383375393031542</v>
          </cell>
          <cell r="AP96">
            <v>7.4565023892164461</v>
          </cell>
          <cell r="AQ96">
            <v>-10.738088180042327</v>
          </cell>
          <cell r="AS96">
            <v>2.8313172748512638</v>
          </cell>
          <cell r="AT96">
            <v>2.831317274851286</v>
          </cell>
          <cell r="AU96">
            <v>5.3846153846153877</v>
          </cell>
          <cell r="CG96">
            <v>-2.3912209513865856</v>
          </cell>
          <cell r="CH96">
            <v>-12.258768805798304</v>
          </cell>
          <cell r="CI96">
            <v>-6.1863662286868015</v>
          </cell>
          <cell r="CJ96">
            <v>-7.7900739099236898</v>
          </cell>
          <cell r="CK96">
            <v>-47.348885570810097</v>
          </cell>
          <cell r="CL96">
            <v>0</v>
          </cell>
          <cell r="CM96">
            <v>-11.916364747372675</v>
          </cell>
          <cell r="CN96">
            <v>-10.850793617242394</v>
          </cell>
          <cell r="CO96">
            <v>7.8739267054903639</v>
          </cell>
          <cell r="CP96">
            <v>-12.772043924725129</v>
          </cell>
          <cell r="CQ96">
            <v>0</v>
          </cell>
          <cell r="CR96">
            <v>-3.7709974496666243</v>
          </cell>
          <cell r="CS96">
            <v>-13.153427562630327</v>
          </cell>
          <cell r="CT96">
            <v>1.4937887361665236</v>
          </cell>
          <cell r="CU96">
            <v>-12.904652446200027</v>
          </cell>
          <cell r="CV96">
            <v>-55.454213515448345</v>
          </cell>
          <cell r="CW96">
            <v>-6.9448524911249869</v>
          </cell>
          <cell r="CX96">
            <v>0.21988393887573121</v>
          </cell>
          <cell r="CY96">
            <v>-11.919224205894141</v>
          </cell>
          <cell r="DB96">
            <v>0</v>
          </cell>
          <cell r="DC96">
            <v>11.246192605357264</v>
          </cell>
          <cell r="DD96">
            <v>4.0454090996534076</v>
          </cell>
          <cell r="DE96">
            <v>5.8549585575669916</v>
          </cell>
          <cell r="DF96">
            <v>85.387869006812295</v>
          </cell>
          <cell r="DG96">
            <v>-2.3912209513865856</v>
          </cell>
          <cell r="DH96">
            <v>10.813749646761984</v>
          </cell>
          <cell r="DI96">
            <v>9.489229359524586</v>
          </cell>
          <cell r="DJ96">
            <v>-9.5158746607065794</v>
          </cell>
          <cell r="DK96">
            <v>11.900798139051027</v>
          </cell>
          <cell r="DL96">
            <v>-2.3912209513865856</v>
          </cell>
          <cell r="DM96">
            <v>1.4338468255018499</v>
          </cell>
          <cell r="DN96">
            <v>12.39220651915196</v>
          </cell>
          <cell r="DO96">
            <v>-3.8278299942592575</v>
          </cell>
          <cell r="DP96">
            <v>12.071174626542657</v>
          </cell>
          <cell r="DQ96">
            <v>119.12011606858455</v>
          </cell>
          <cell r="DR96">
            <v>4.8934762467644388</v>
          </cell>
          <cell r="DS96">
            <v>-2.6053760867003395</v>
          </cell>
          <cell r="DT96">
            <v>10.817347109634735</v>
          </cell>
          <cell r="DW96">
            <v>0</v>
          </cell>
          <cell r="DX96">
            <v>11.246192605357241</v>
          </cell>
          <cell r="DY96">
            <v>4.0454090996534076</v>
          </cell>
          <cell r="DZ96">
            <v>5.8549585575669916</v>
          </cell>
          <cell r="EA96">
            <v>85.387869006812323</v>
          </cell>
          <cell r="EB96">
            <v>-2.3912209513865856</v>
          </cell>
          <cell r="EC96">
            <v>10.813749646761984</v>
          </cell>
          <cell r="ED96">
            <v>9.489229359524586</v>
          </cell>
          <cell r="EE96">
            <v>-9.5158746607066025</v>
          </cell>
          <cell r="EF96">
            <v>11.900798139051005</v>
          </cell>
          <cell r="EG96">
            <v>-2.3912209513865856</v>
          </cell>
          <cell r="EH96">
            <v>1.4338468255018499</v>
          </cell>
          <cell r="EI96">
            <v>12.392206519151937</v>
          </cell>
          <cell r="EJ96">
            <v>-3.8278299942592575</v>
          </cell>
          <cell r="EK96">
            <v>12.071174626542657</v>
          </cell>
          <cell r="EL96">
            <v>119.12011606858459</v>
          </cell>
          <cell r="EM96">
            <v>4.8934762467644388</v>
          </cell>
          <cell r="EN96">
            <v>-2.6053760867003395</v>
          </cell>
          <cell r="EO96">
            <v>10.817347109634735</v>
          </cell>
          <cell r="ER96">
            <v>7.4565023892164461</v>
          </cell>
          <cell r="ES96">
            <v>21.896989117017164</v>
          </cell>
          <cell r="ET96">
            <v>10.723676179584718</v>
          </cell>
          <cell r="EU96">
            <v>11.428733423395343</v>
          </cell>
          <cell r="EV96">
            <v>95.822302502773127</v>
          </cell>
          <cell r="EW96">
            <v>1.8284985768888484</v>
          </cell>
          <cell r="EX96">
            <v>1.2259189716164576</v>
          </cell>
          <cell r="EY96">
            <v>1.6234678996119856</v>
          </cell>
          <cell r="EZ96">
            <v>2.2024412346103528</v>
          </cell>
          <cell r="FA96">
            <v>1.8851833621875036</v>
          </cell>
          <cell r="FB96">
            <v>9.0225762646509278</v>
          </cell>
          <cell r="FC96" t="e">
            <v>#N/A</v>
          </cell>
          <cell r="FD96">
            <v>2.8868894665307732</v>
          </cell>
          <cell r="FE96">
            <v>3.7688487022657924</v>
          </cell>
          <cell r="FF96">
            <v>1.367639707278534</v>
          </cell>
          <cell r="FG96">
            <v>160.28964372313288</v>
          </cell>
          <cell r="FH96">
            <v>7.6870004088699373</v>
          </cell>
          <cell r="FI96" t="e">
            <v>#N/A</v>
          </cell>
          <cell r="FJ96">
            <v>2.0337720317757269</v>
          </cell>
          <cell r="FM96">
            <v>7.4565023892164461</v>
          </cell>
          <cell r="FN96">
            <v>21.896989117017185</v>
          </cell>
          <cell r="FO96">
            <v>10.723676179584697</v>
          </cell>
          <cell r="FP96">
            <v>11.428733423395343</v>
          </cell>
          <cell r="FQ96">
            <v>95.822302502773098</v>
          </cell>
          <cell r="FR96">
            <v>1.8284985768888484</v>
          </cell>
          <cell r="FS96">
            <v>1.2259189716164798</v>
          </cell>
          <cell r="FT96">
            <v>1.6234678996119856</v>
          </cell>
          <cell r="FU96">
            <v>2.2024412346103528</v>
          </cell>
          <cell r="FV96">
            <v>1.8851833621875036</v>
          </cell>
          <cell r="FW96">
            <v>9.0225762646509047</v>
          </cell>
          <cell r="FX96" t="e">
            <v>#N/A</v>
          </cell>
          <cell r="FY96">
            <v>2.8868894665307732</v>
          </cell>
          <cell r="FZ96">
            <v>3.7688487022657924</v>
          </cell>
          <cell r="GA96">
            <v>1.3676397072785562</v>
          </cell>
          <cell r="GB96">
            <v>160.28964372313283</v>
          </cell>
          <cell r="GC96">
            <v>7.6870004088699373</v>
          </cell>
          <cell r="GD96" t="e">
            <v>#N/A</v>
          </cell>
          <cell r="GE96">
            <v>2.0337720317757269</v>
          </cell>
        </row>
        <row r="97">
          <cell r="B97">
            <v>-1.8404907975460127</v>
          </cell>
          <cell r="C97">
            <v>-1.8404907975460127</v>
          </cell>
          <cell r="D97">
            <v>7.2457737905680109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Georgia: Treasury Bills Sales</v>
          </cell>
        </row>
        <row r="2">
          <cell r="A2" t="str">
            <v>(end-period stock, in thoudands of lari)</v>
          </cell>
        </row>
        <row r="4">
          <cell r="B4">
            <v>1997</v>
          </cell>
          <cell r="H4">
            <v>1998</v>
          </cell>
        </row>
        <row r="5">
          <cell r="B5" t="str">
            <v>Aug</v>
          </cell>
          <cell r="C5" t="str">
            <v>Sep</v>
          </cell>
          <cell r="D5" t="str">
            <v>Oct</v>
          </cell>
          <cell r="E5" t="str">
            <v>Nov</v>
          </cell>
          <cell r="F5" t="str">
            <v>Dec</v>
          </cell>
          <cell r="H5" t="str">
            <v>Jan</v>
          </cell>
          <cell r="I5" t="str">
            <v>Feb</v>
          </cell>
        </row>
        <row r="7">
          <cell r="A7" t="str">
            <v>Total T-Bills outstanding (face value)</v>
          </cell>
          <cell r="B7">
            <v>1000</v>
          </cell>
          <cell r="C7">
            <v>1250.5</v>
          </cell>
          <cell r="D7">
            <v>2500</v>
          </cell>
          <cell r="E7">
            <v>4850.3</v>
          </cell>
          <cell r="F7">
            <v>6415.6</v>
          </cell>
          <cell r="H7">
            <v>5315.8</v>
          </cell>
          <cell r="I7">
            <v>5966</v>
          </cell>
        </row>
        <row r="8">
          <cell r="A8" t="str">
            <v>Settlement price</v>
          </cell>
          <cell r="B8">
            <v>977.19899999999996</v>
          </cell>
          <cell r="C8">
            <v>1227.7539999999999</v>
          </cell>
          <cell r="D8">
            <v>2442.6440000000002</v>
          </cell>
          <cell r="E8">
            <v>4604.2610000000004</v>
          </cell>
          <cell r="F8">
            <v>5992.9170000000004</v>
          </cell>
          <cell r="H8">
            <v>4941.9579999999996</v>
          </cell>
          <cell r="I8">
            <v>5519.6</v>
          </cell>
        </row>
        <row r="9">
          <cell r="A9" t="str">
            <v>Banking sector</v>
          </cell>
          <cell r="B9">
            <v>977.19899999999996</v>
          </cell>
          <cell r="C9">
            <v>747.15800000000002</v>
          </cell>
          <cell r="D9">
            <v>1549.6130000000001</v>
          </cell>
          <cell r="E9">
            <v>3213.712</v>
          </cell>
          <cell r="F9">
            <v>4013.9</v>
          </cell>
          <cell r="H9">
            <v>3012.4389999999999</v>
          </cell>
          <cell r="I9">
            <v>3027.33</v>
          </cell>
        </row>
        <row r="10">
          <cell r="A10" t="str">
            <v>Nonbanks</v>
          </cell>
          <cell r="B10">
            <v>0</v>
          </cell>
          <cell r="C10">
            <v>480.596</v>
          </cell>
          <cell r="D10">
            <v>893.03099999999995</v>
          </cell>
          <cell r="E10">
            <v>1390.549</v>
          </cell>
          <cell r="F10">
            <v>1979.0170000000003</v>
          </cell>
          <cell r="H10">
            <v>1929.519</v>
          </cell>
          <cell r="I10">
            <v>2492.27</v>
          </cell>
        </row>
        <row r="11">
          <cell r="A11" t="str">
            <v>Residents</v>
          </cell>
          <cell r="B11">
            <v>0</v>
          </cell>
          <cell r="C11">
            <v>0</v>
          </cell>
          <cell r="D11">
            <v>120.178</v>
          </cell>
          <cell r="E11">
            <v>202.40600000000001</v>
          </cell>
          <cell r="F11">
            <v>492.88</v>
          </cell>
          <cell r="H11">
            <v>220.67599999999999</v>
          </cell>
          <cell r="I11">
            <v>788.96800000000007</v>
          </cell>
        </row>
        <row r="12">
          <cell r="A12" t="str">
            <v>Nonresidents</v>
          </cell>
          <cell r="B12">
            <v>0</v>
          </cell>
          <cell r="C12">
            <v>480.596</v>
          </cell>
          <cell r="D12">
            <v>772.85299999999995</v>
          </cell>
          <cell r="E12">
            <v>1188.143</v>
          </cell>
          <cell r="F12">
            <v>1486.1370000000002</v>
          </cell>
          <cell r="H12">
            <v>1708.8430000000001</v>
          </cell>
          <cell r="I12">
            <v>1703.3019999999999</v>
          </cell>
        </row>
        <row r="13">
          <cell r="A13" t="str">
            <v>Discount</v>
          </cell>
          <cell r="B13">
            <v>22.800999999999998</v>
          </cell>
          <cell r="C13">
            <v>22.745999999999999</v>
          </cell>
          <cell r="D13">
            <v>57.356000000000002</v>
          </cell>
          <cell r="E13">
            <v>246.03899999999999</v>
          </cell>
          <cell r="F13">
            <v>422.68299999999999</v>
          </cell>
          <cell r="H13">
            <v>373.84199999999998</v>
          </cell>
          <cell r="I13">
            <v>446.4</v>
          </cell>
        </row>
        <row r="15">
          <cell r="A15" t="str">
            <v>T-Bills with 28-days maturity</v>
          </cell>
          <cell r="B15">
            <v>1000</v>
          </cell>
          <cell r="C15">
            <v>1250.5</v>
          </cell>
          <cell r="D15">
            <v>2500</v>
          </cell>
          <cell r="E15">
            <v>2750.5</v>
          </cell>
          <cell r="F15">
            <v>2899.8</v>
          </cell>
          <cell r="H15">
            <v>1800</v>
          </cell>
          <cell r="I15">
            <v>2000</v>
          </cell>
        </row>
        <row r="16">
          <cell r="A16" t="str">
            <v>Settlement price</v>
          </cell>
          <cell r="B16">
            <v>977.19899999999996</v>
          </cell>
          <cell r="C16">
            <v>1227.7539999999999</v>
          </cell>
          <cell r="D16">
            <v>2442.6440000000002</v>
          </cell>
          <cell r="E16">
            <v>2682.748</v>
          </cell>
          <cell r="F16">
            <v>2802.7740000000003</v>
          </cell>
          <cell r="H16">
            <v>1751.8150000000001</v>
          </cell>
          <cell r="I16">
            <v>1945.7639999999999</v>
          </cell>
        </row>
        <row r="17">
          <cell r="A17" t="str">
            <v>Banking sector</v>
          </cell>
          <cell r="B17">
            <v>977.19899999999996</v>
          </cell>
          <cell r="C17">
            <v>747.15800000000002</v>
          </cell>
          <cell r="D17">
            <v>1549.6130000000001</v>
          </cell>
          <cell r="E17">
            <v>2149.71</v>
          </cell>
          <cell r="F17">
            <v>2099.8380000000002</v>
          </cell>
          <cell r="H17">
            <v>1098.377</v>
          </cell>
          <cell r="I17">
            <v>724.154</v>
          </cell>
        </row>
        <row r="18">
          <cell r="A18" t="str">
            <v>Nonbanks</v>
          </cell>
          <cell r="B18">
            <v>0</v>
          </cell>
          <cell r="C18">
            <v>480.596</v>
          </cell>
          <cell r="D18">
            <v>893.03099999999995</v>
          </cell>
          <cell r="E18">
            <v>533.03800000000001</v>
          </cell>
          <cell r="F18">
            <v>702.93599999999992</v>
          </cell>
          <cell r="H18">
            <v>653.43799999999999</v>
          </cell>
          <cell r="I18">
            <v>1221.6099999999999</v>
          </cell>
        </row>
        <row r="19">
          <cell r="A19" t="str">
            <v>Residents</v>
          </cell>
          <cell r="B19">
            <v>0</v>
          </cell>
          <cell r="C19">
            <v>0</v>
          </cell>
          <cell r="D19">
            <v>120.178</v>
          </cell>
          <cell r="E19">
            <v>108.753</v>
          </cell>
          <cell r="F19">
            <v>363.459</v>
          </cell>
          <cell r="H19">
            <v>91.254999999999995</v>
          </cell>
          <cell r="I19">
            <v>369.358</v>
          </cell>
        </row>
        <row r="20">
          <cell r="A20" t="str">
            <v>Nonresidents</v>
          </cell>
          <cell r="B20">
            <v>0</v>
          </cell>
          <cell r="C20">
            <v>480.596</v>
          </cell>
          <cell r="D20">
            <v>772.85299999999995</v>
          </cell>
          <cell r="E20">
            <v>424.28500000000003</v>
          </cell>
          <cell r="F20">
            <v>339.47699999999998</v>
          </cell>
          <cell r="H20">
            <v>562.18299999999999</v>
          </cell>
          <cell r="I20">
            <v>852.25199999999995</v>
          </cell>
        </row>
        <row r="21">
          <cell r="A21" t="str">
            <v>Discount</v>
          </cell>
          <cell r="B21">
            <v>22.800999999999998</v>
          </cell>
          <cell r="C21">
            <v>22.745999999999999</v>
          </cell>
          <cell r="D21">
            <v>57.356000000000002</v>
          </cell>
          <cell r="E21">
            <v>67.751999999999995</v>
          </cell>
          <cell r="F21">
            <v>97.025999999999996</v>
          </cell>
          <cell r="H21">
            <v>48.185000000000002</v>
          </cell>
          <cell r="I21">
            <v>54.235999999999997</v>
          </cell>
        </row>
        <row r="23">
          <cell r="A23" t="str">
            <v>T-Bills with 91-days maturity</v>
          </cell>
          <cell r="B23">
            <v>0</v>
          </cell>
          <cell r="C23">
            <v>0</v>
          </cell>
          <cell r="D23">
            <v>0</v>
          </cell>
          <cell r="E23">
            <v>2099.8000000000002</v>
          </cell>
          <cell r="F23">
            <v>3515.8</v>
          </cell>
          <cell r="H23">
            <v>3515.8</v>
          </cell>
          <cell r="I23">
            <v>3966</v>
          </cell>
        </row>
        <row r="24">
          <cell r="A24" t="str">
            <v>Settlement price</v>
          </cell>
          <cell r="B24">
            <v>0</v>
          </cell>
          <cell r="C24">
            <v>0</v>
          </cell>
          <cell r="D24">
            <v>0</v>
          </cell>
          <cell r="E24">
            <v>1921.5129999999999</v>
          </cell>
          <cell r="F24">
            <v>3190.143</v>
          </cell>
          <cell r="H24">
            <v>3190.143</v>
          </cell>
          <cell r="I24">
            <v>3573.8359999999998</v>
          </cell>
        </row>
        <row r="25">
          <cell r="A25" t="str">
            <v>Banking sector</v>
          </cell>
          <cell r="B25">
            <v>0</v>
          </cell>
          <cell r="C25">
            <v>0</v>
          </cell>
          <cell r="D25">
            <v>0</v>
          </cell>
          <cell r="E25">
            <v>1064.002</v>
          </cell>
          <cell r="F25">
            <v>1914.0619999999999</v>
          </cell>
          <cell r="H25">
            <v>1914.0619999999999</v>
          </cell>
          <cell r="I25">
            <v>2303.1759999999999</v>
          </cell>
        </row>
        <row r="26">
          <cell r="A26" t="str">
            <v>Nonbanks</v>
          </cell>
          <cell r="B26">
            <v>0</v>
          </cell>
          <cell r="C26">
            <v>0</v>
          </cell>
          <cell r="D26">
            <v>0</v>
          </cell>
          <cell r="E26">
            <v>857.51099999999997</v>
          </cell>
          <cell r="F26">
            <v>1276.0810000000001</v>
          </cell>
          <cell r="H26">
            <v>1276.0810000000001</v>
          </cell>
          <cell r="I26">
            <v>1270.6600000000001</v>
          </cell>
        </row>
        <row r="27">
          <cell r="A27" t="str">
            <v>Residents</v>
          </cell>
          <cell r="B27">
            <v>0</v>
          </cell>
          <cell r="C27">
            <v>0</v>
          </cell>
          <cell r="D27">
            <v>0</v>
          </cell>
          <cell r="E27">
            <v>93.653000000000006</v>
          </cell>
          <cell r="F27">
            <v>129.42099999999999</v>
          </cell>
          <cell r="H27">
            <v>129.42099999999999</v>
          </cell>
          <cell r="I27">
            <v>419.61</v>
          </cell>
        </row>
        <row r="28">
          <cell r="A28" t="str">
            <v>Nonresidents</v>
          </cell>
          <cell r="B28">
            <v>0</v>
          </cell>
          <cell r="C28">
            <v>0</v>
          </cell>
          <cell r="D28">
            <v>0</v>
          </cell>
          <cell r="E28">
            <v>763.85799999999995</v>
          </cell>
          <cell r="F28">
            <v>1146.6600000000001</v>
          </cell>
          <cell r="H28">
            <v>1146.6600000000001</v>
          </cell>
          <cell r="I28">
            <v>851.05</v>
          </cell>
        </row>
        <row r="29">
          <cell r="A29" t="str">
            <v>Discount</v>
          </cell>
          <cell r="B29">
            <v>0</v>
          </cell>
          <cell r="C29">
            <v>0</v>
          </cell>
          <cell r="D29">
            <v>0</v>
          </cell>
          <cell r="E29">
            <v>178.28700000000001</v>
          </cell>
          <cell r="F29">
            <v>325.65699999999998</v>
          </cell>
          <cell r="H29">
            <v>325.65699999999998</v>
          </cell>
          <cell r="I29">
            <v>392.16399999999999</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Definitions"/>
      <sheetName val="Introduction"/>
      <sheetName val="Sheet1"/>
      <sheetName val="A_Current_Data"/>
      <sheetName val="A_Previous_Data"/>
      <sheetName val="Q_Current_Data"/>
      <sheetName val="Q_Previous_Data"/>
      <sheetName val="Weights_Data"/>
      <sheetName val="Compare_(Non-Euro)"/>
      <sheetName val="Annual_(Non-Euro)"/>
      <sheetName val="Quarterly_(Non-Euro)"/>
      <sheetName val="Weights_(Non-Euro)"/>
      <sheetName val="A_Current_Data_(Non-Euro)"/>
      <sheetName val="A_Previous_Data_(Non-Euro)"/>
      <sheetName val="Q_Current_Data_(Non-Euro)"/>
      <sheetName val="Q_Previous_Data_(Non-Euro)"/>
      <sheetName val="Weights_Data_(Non-Euro)"/>
    </sheetNames>
    <sheetDataSet>
      <sheetData sheetId="0" refreshError="1"/>
      <sheetData sheetId="1" refreshError="1"/>
      <sheetData sheetId="2" refreshError="1"/>
      <sheetData sheetId="3" refreshError="1"/>
      <sheetData sheetId="4" refreshError="1"/>
      <sheetData sheetId="5" refreshError="1">
        <row r="60">
          <cell r="D60" t="str">
            <v>W2008REV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heck"/>
      <sheetName val="DA"/>
      <sheetName val="Micro"/>
      <sheetName val="Q1"/>
      <sheetName val="Q2"/>
      <sheetName val="Q3"/>
      <sheetName val="Q4"/>
      <sheetName val="Q5"/>
      <sheetName val="Q6"/>
      <sheetName val="Q7"/>
      <sheetName val="QQ"/>
      <sheetName val="QC"/>
      <sheetName val="Sheet2"/>
      <sheetName val="Sheet3"/>
      <sheetName val="Data_Check"/>
    </sheetNames>
    <sheetDataSet>
      <sheetData sheetId="0" refreshError="1"/>
      <sheetData sheetId="1" refreshError="1">
        <row r="9">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v>1E-3</v>
          </cell>
          <cell r="V9">
            <v>1E-3</v>
          </cell>
          <cell r="W9">
            <v>1E-3</v>
          </cell>
          <cell r="X9">
            <v>1E-3</v>
          </cell>
          <cell r="Y9">
            <v>1E-3</v>
          </cell>
          <cell r="Z9">
            <v>1E-3</v>
          </cell>
          <cell r="AA9">
            <v>1E-3</v>
          </cell>
          <cell r="AB9">
            <v>1E-3</v>
          </cell>
          <cell r="AC9">
            <v>1E-3</v>
          </cell>
          <cell r="AD9">
            <v>1E-3</v>
          </cell>
          <cell r="AE9">
            <v>1E-3</v>
          </cell>
          <cell r="AF9">
            <v>1E-3</v>
          </cell>
          <cell r="AG9">
            <v>1E-3</v>
          </cell>
          <cell r="AH9">
            <v>1E-3</v>
          </cell>
        </row>
        <row r="10">
          <cell r="E10">
            <v>1E-3</v>
          </cell>
          <cell r="F10">
            <v>1E-3</v>
          </cell>
          <cell r="G10">
            <v>1E-3</v>
          </cell>
          <cell r="H10">
            <v>1E-3</v>
          </cell>
          <cell r="I10">
            <v>1E-3</v>
          </cell>
          <cell r="J10">
            <v>1E-3</v>
          </cell>
          <cell r="K10">
            <v>1E-3</v>
          </cell>
          <cell r="L10">
            <v>1E-3</v>
          </cell>
          <cell r="M10">
            <v>1E-3</v>
          </cell>
          <cell r="N10">
            <v>1E-3</v>
          </cell>
          <cell r="O10">
            <v>1E-3</v>
          </cell>
          <cell r="P10">
            <v>1E-3</v>
          </cell>
          <cell r="Q10">
            <v>1E-3</v>
          </cell>
          <cell r="R10">
            <v>1E-3</v>
          </cell>
          <cell r="S10">
            <v>1E-3</v>
          </cell>
          <cell r="T10">
            <v>1E-3</v>
          </cell>
          <cell r="U10">
            <v>1E-3</v>
          </cell>
          <cell r="V10">
            <v>1E-3</v>
          </cell>
          <cell r="W10">
            <v>1E-3</v>
          </cell>
          <cell r="X10">
            <v>1E-3</v>
          </cell>
          <cell r="Y10">
            <v>1E-3</v>
          </cell>
          <cell r="Z10">
            <v>1E-3</v>
          </cell>
          <cell r="AA10">
            <v>1E-3</v>
          </cell>
          <cell r="AB10">
            <v>1E-3</v>
          </cell>
          <cell r="AC10">
            <v>1E-3</v>
          </cell>
          <cell r="AD10">
            <v>1E-3</v>
          </cell>
          <cell r="AE10">
            <v>1E-3</v>
          </cell>
          <cell r="AF10">
            <v>1E-3</v>
          </cell>
          <cell r="AG10">
            <v>1E-3</v>
          </cell>
          <cell r="AH10">
            <v>1E-3</v>
          </cell>
        </row>
        <row r="11">
          <cell r="E11">
            <v>1E-3</v>
          </cell>
          <cell r="F11">
            <v>1E-3</v>
          </cell>
          <cell r="G11">
            <v>1E-3</v>
          </cell>
          <cell r="H11">
            <v>1E-3</v>
          </cell>
          <cell r="I11">
            <v>1E-3</v>
          </cell>
          <cell r="J11">
            <v>1E-3</v>
          </cell>
          <cell r="K11">
            <v>1E-3</v>
          </cell>
          <cell r="L11">
            <v>1E-3</v>
          </cell>
          <cell r="M11">
            <v>1E-3</v>
          </cell>
          <cell r="N11">
            <v>1E-3</v>
          </cell>
          <cell r="O11">
            <v>1E-3</v>
          </cell>
          <cell r="P11">
            <v>1E-3</v>
          </cell>
          <cell r="Q11">
            <v>1E-3</v>
          </cell>
          <cell r="R11">
            <v>1E-3</v>
          </cell>
          <cell r="S11">
            <v>1E-3</v>
          </cell>
          <cell r="T11">
            <v>1E-3</v>
          </cell>
          <cell r="U11">
            <v>1E-3</v>
          </cell>
          <cell r="V11">
            <v>1E-3</v>
          </cell>
          <cell r="W11">
            <v>1E-3</v>
          </cell>
          <cell r="X11">
            <v>1E-3</v>
          </cell>
          <cell r="Y11">
            <v>1E-3</v>
          </cell>
          <cell r="Z11">
            <v>1E-3</v>
          </cell>
          <cell r="AA11">
            <v>1E-3</v>
          </cell>
          <cell r="AB11">
            <v>1E-3</v>
          </cell>
          <cell r="AC11">
            <v>1E-3</v>
          </cell>
          <cell r="AD11">
            <v>1E-3</v>
          </cell>
          <cell r="AE11">
            <v>1E-3</v>
          </cell>
          <cell r="AF11">
            <v>1E-3</v>
          </cell>
          <cell r="AG11">
            <v>1E-3</v>
          </cell>
          <cell r="AH11">
            <v>1E-3</v>
          </cell>
        </row>
        <row r="12">
          <cell r="E12" t="str">
            <v/>
          </cell>
          <cell r="F12" t="str">
            <v/>
          </cell>
          <cell r="G12" t="str">
            <v/>
          </cell>
          <cell r="H12" t="str">
            <v/>
          </cell>
          <cell r="I12" t="str">
            <v/>
          </cell>
          <cell r="J12" t="str">
            <v/>
          </cell>
          <cell r="K12" t="str">
            <v/>
          </cell>
          <cell r="L12" t="str">
            <v/>
          </cell>
          <cell r="M12" t="str">
            <v/>
          </cell>
          <cell r="N12" t="str">
            <v/>
          </cell>
          <cell r="O12">
            <v>1E-3</v>
          </cell>
          <cell r="P12">
            <v>1E-3</v>
          </cell>
          <cell r="Q12">
            <v>1E-3</v>
          </cell>
          <cell r="R12">
            <v>1E-3</v>
          </cell>
          <cell r="S12">
            <v>1E-3</v>
          </cell>
          <cell r="T12">
            <v>1E-3</v>
          </cell>
          <cell r="U12">
            <v>1E-3</v>
          </cell>
          <cell r="V12">
            <v>1E-3</v>
          </cell>
          <cell r="W12">
            <v>1E-3</v>
          </cell>
          <cell r="X12">
            <v>1E-3</v>
          </cell>
          <cell r="Y12">
            <v>1E-3</v>
          </cell>
          <cell r="Z12">
            <v>1E-3</v>
          </cell>
          <cell r="AA12">
            <v>1E-3</v>
          </cell>
          <cell r="AB12">
            <v>1E-3</v>
          </cell>
          <cell r="AC12">
            <v>1E-3</v>
          </cell>
          <cell r="AD12">
            <v>1E-3</v>
          </cell>
          <cell r="AE12">
            <v>1E-3</v>
          </cell>
          <cell r="AF12">
            <v>1E-3</v>
          </cell>
          <cell r="AG12">
            <v>1E-3</v>
          </cell>
          <cell r="AH12">
            <v>1E-3</v>
          </cell>
        </row>
        <row r="13">
          <cell r="E13">
            <v>1E-3</v>
          </cell>
          <cell r="F13">
            <v>1E-3</v>
          </cell>
          <cell r="G13">
            <v>1E-3</v>
          </cell>
          <cell r="H13">
            <v>1E-3</v>
          </cell>
          <cell r="I13">
            <v>1E-3</v>
          </cell>
          <cell r="J13">
            <v>1E-3</v>
          </cell>
          <cell r="K13">
            <v>1E-3</v>
          </cell>
          <cell r="L13">
            <v>1E-3</v>
          </cell>
          <cell r="M13">
            <v>1E-3</v>
          </cell>
          <cell r="N13">
            <v>1E-3</v>
          </cell>
          <cell r="O13">
            <v>1E-3</v>
          </cell>
          <cell r="P13">
            <v>1E-3</v>
          </cell>
          <cell r="Q13">
            <v>1E-3</v>
          </cell>
          <cell r="R13">
            <v>1E-3</v>
          </cell>
          <cell r="S13">
            <v>1E-3</v>
          </cell>
          <cell r="T13">
            <v>1E-3</v>
          </cell>
          <cell r="U13">
            <v>1E-3</v>
          </cell>
          <cell r="V13">
            <v>1E-3</v>
          </cell>
          <cell r="W13">
            <v>1E-3</v>
          </cell>
          <cell r="X13">
            <v>1E-3</v>
          </cell>
          <cell r="Y13">
            <v>1E-3</v>
          </cell>
          <cell r="Z13">
            <v>1E-3</v>
          </cell>
          <cell r="AA13">
            <v>1E-3</v>
          </cell>
          <cell r="AB13">
            <v>1E-3</v>
          </cell>
          <cell r="AC13">
            <v>1E-3</v>
          </cell>
          <cell r="AD13">
            <v>1E-3</v>
          </cell>
          <cell r="AE13">
            <v>1E-3</v>
          </cell>
          <cell r="AF13">
            <v>1E-3</v>
          </cell>
          <cell r="AG13">
            <v>1E-3</v>
          </cell>
          <cell r="AH13">
            <v>1E-3</v>
          </cell>
        </row>
        <row r="16">
          <cell r="E16" t="str">
            <v/>
          </cell>
          <cell r="F16" t="str">
            <v/>
          </cell>
          <cell r="G16" t="str">
            <v/>
          </cell>
          <cell r="H16" t="str">
            <v/>
          </cell>
          <cell r="I16" t="str">
            <v/>
          </cell>
          <cell r="J16" t="str">
            <v/>
          </cell>
          <cell r="K16" t="str">
            <v/>
          </cell>
          <cell r="L16" t="str">
            <v/>
          </cell>
          <cell r="M16" t="str">
            <v/>
          </cell>
          <cell r="N16" t="str">
            <v/>
          </cell>
          <cell r="O16">
            <v>9.0082191780821912</v>
          </cell>
          <cell r="P16">
            <v>14.643835616438356</v>
          </cell>
          <cell r="Q16">
            <v>75.099999999999994</v>
          </cell>
          <cell r="R16">
            <v>102.1</v>
          </cell>
          <cell r="S16">
            <v>94.7</v>
          </cell>
          <cell r="T16">
            <v>92.8</v>
          </cell>
          <cell r="U16">
            <v>104.5</v>
          </cell>
          <cell r="V16">
            <v>146.69999999999999</v>
          </cell>
          <cell r="W16">
            <v>151.16</v>
          </cell>
          <cell r="X16">
            <v>138.1</v>
          </cell>
          <cell r="Y16">
            <v>144.00800000000001</v>
          </cell>
          <cell r="Z16">
            <v>143.66</v>
          </cell>
          <cell r="AA16">
            <v>140.18223919004498</v>
          </cell>
          <cell r="AB16">
            <v>121.528975</v>
          </cell>
          <cell r="AC16">
            <v>106.4811736784044</v>
          </cell>
          <cell r="AD16">
            <v>106.24431706331148</v>
          </cell>
          <cell r="AE16">
            <v>106.13745973750483</v>
          </cell>
          <cell r="AF16">
            <v>106.08529431894542</v>
          </cell>
          <cell r="AG16">
            <v>106.07543060970114</v>
          </cell>
          <cell r="AH16">
            <v>106.06719806087224</v>
          </cell>
        </row>
        <row r="17">
          <cell r="E17" t="str">
            <v/>
          </cell>
          <cell r="F17" t="str">
            <v/>
          </cell>
          <cell r="G17" t="str">
            <v/>
          </cell>
          <cell r="H17" t="str">
            <v/>
          </cell>
          <cell r="I17" t="str">
            <v/>
          </cell>
          <cell r="J17" t="str">
            <v/>
          </cell>
          <cell r="K17" t="str">
            <v/>
          </cell>
          <cell r="L17" t="str">
            <v/>
          </cell>
          <cell r="M17" t="str">
            <v/>
          </cell>
          <cell r="N17" t="str">
            <v/>
          </cell>
          <cell r="O17">
            <v>0.11100973236009733</v>
          </cell>
          <cell r="P17">
            <v>6.8288119738072972E-2</v>
          </cell>
          <cell r="Q17">
            <v>1.3315579227696406E-2</v>
          </cell>
          <cell r="R17">
            <v>9.7943192948090115E-3</v>
          </cell>
          <cell r="S17">
            <v>1.0559662090813094E-2</v>
          </cell>
          <cell r="T17">
            <v>1.0775862068965518E-2</v>
          </cell>
          <cell r="U17">
            <v>9.5693779904306216E-3</v>
          </cell>
          <cell r="V17">
            <v>6.8166325835037501E-3</v>
          </cell>
          <cell r="W17">
            <v>6.6155067478168832E-3</v>
          </cell>
          <cell r="X17">
            <v>7.2411296162201303E-3</v>
          </cell>
          <cell r="Y17">
            <v>6.9440586634075879E-3</v>
          </cell>
          <cell r="Z17">
            <v>6.960879855213699E-3</v>
          </cell>
          <cell r="AA17">
            <v>7.1335713124420887E-3</v>
          </cell>
          <cell r="AB17">
            <v>8.2284903661863345E-3</v>
          </cell>
          <cell r="AC17">
            <v>9.3913314950886135E-3</v>
          </cell>
          <cell r="AD17">
            <v>9.412268134813228E-3</v>
          </cell>
          <cell r="AE17">
            <v>9.421744240658881E-3</v>
          </cell>
          <cell r="AF17">
            <v>9.4263772035500064E-3</v>
          </cell>
          <cell r="AG17">
            <v>9.4272537405899991E-3</v>
          </cell>
          <cell r="AH17">
            <v>9.4279854496212619E-3</v>
          </cell>
        </row>
        <row r="21">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v>-9.7634002942988012</v>
          </cell>
          <cell r="W21">
            <v>13.719900194844371</v>
          </cell>
          <cell r="X21">
            <v>6.7475261994223477</v>
          </cell>
          <cell r="Y21">
            <v>12.150539588047645</v>
          </cell>
          <cell r="Z21">
            <v>9.0030168585960517</v>
          </cell>
          <cell r="AA21">
            <v>11.012286706655759</v>
          </cell>
          <cell r="AB21">
            <v>7.3070332571084116</v>
          </cell>
          <cell r="AC21">
            <v>9.5795163217783852</v>
          </cell>
          <cell r="AD21">
            <v>6.8682150102449073</v>
          </cell>
          <cell r="AE21">
            <v>5.9749283571611853</v>
          </cell>
          <cell r="AF21">
            <v>6.1033965498833158</v>
          </cell>
          <cell r="AG21">
            <v>5.8473505695686265</v>
          </cell>
          <cell r="AH21">
            <v>5.7031043956465588</v>
          </cell>
        </row>
        <row r="22">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row>
        <row r="23">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6">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row>
        <row r="27">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row>
        <row r="28">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v>-10.199999999999994</v>
          </cell>
          <cell r="W28">
            <v>12.699999999999992</v>
          </cell>
          <cell r="X28">
            <v>10.100000000000007</v>
          </cell>
          <cell r="Y28">
            <v>7.2999999999999954</v>
          </cell>
          <cell r="Z28">
            <v>7.600000000000005</v>
          </cell>
          <cell r="AA28">
            <v>4.699999999999986</v>
          </cell>
          <cell r="AB28">
            <v>5.9964190072474999</v>
          </cell>
          <cell r="AC28">
            <v>6.2030024526205523</v>
          </cell>
          <cell r="AD28">
            <v>6.0079475802139086</v>
          </cell>
          <cell r="AE28">
            <v>5.9999999999999991</v>
          </cell>
          <cell r="AF28">
            <v>6.0000000000000036</v>
          </cell>
          <cell r="AG28">
            <v>6.0000000000000213</v>
          </cell>
          <cell r="AH28">
            <v>5.9999999999999876</v>
          </cell>
        </row>
        <row r="29">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row>
        <row r="30">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v>9.8389973351784842E-5</v>
          </cell>
          <cell r="V32">
            <v>-1.5439127576522181E-14</v>
          </cell>
          <cell r="W32">
            <v>4.5664382066022424E-15</v>
          </cell>
          <cell r="X32">
            <v>-4.1475369723907743E-14</v>
          </cell>
          <cell r="Y32">
            <v>-7.7307306102344337E-15</v>
          </cell>
          <cell r="Z32">
            <v>-7.1846938756825608E-15</v>
          </cell>
          <cell r="AA32">
            <v>0</v>
          </cell>
          <cell r="AB32">
            <v>1.2947931383539973E-14</v>
          </cell>
          <cell r="AC32">
            <v>3.6575043316641608E-14</v>
          </cell>
          <cell r="AD32">
            <v>4.6002894627582612E-14</v>
          </cell>
          <cell r="AE32">
            <v>-3.2549217896874485E-14</v>
          </cell>
          <cell r="AF32">
            <v>-1.023560311222468E-14</v>
          </cell>
          <cell r="AG32">
            <v>9.6562293511553582E-15</v>
          </cell>
          <cell r="AH32">
            <v>-9.1096503312786394E-15</v>
          </cell>
        </row>
        <row r="35">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v>314.87799999999999</v>
          </cell>
          <cell r="V35">
            <v>322.18599999999998</v>
          </cell>
          <cell r="W35">
            <v>412.32600000000002</v>
          </cell>
          <cell r="X35">
            <v>474.291</v>
          </cell>
          <cell r="Y35">
            <v>530.90600000000006</v>
          </cell>
          <cell r="Z35">
            <v>610.41700000000003</v>
          </cell>
          <cell r="AA35">
            <v>677.67393340884701</v>
          </cell>
          <cell r="AB35">
            <v>746.31796934264457</v>
          </cell>
          <cell r="AC35">
            <v>836.93720130634063</v>
          </cell>
          <cell r="AD35">
            <v>919.73128745807696</v>
          </cell>
          <cell r="AE35">
            <v>1006.9888683033082</v>
          </cell>
          <cell r="AF35">
            <v>1101.0315190530609</v>
          </cell>
          <cell r="AG35">
            <v>1206.2553245966651</v>
          </cell>
          <cell r="AH35">
            <v>1308.9715680299946</v>
          </cell>
        </row>
        <row r="36">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v>3.0131866028708134</v>
          </cell>
          <cell r="V36">
            <v>2.1962235855487395</v>
          </cell>
          <cell r="W36">
            <v>2.7277454353003443</v>
          </cell>
          <cell r="X36">
            <v>3.4344026068066618</v>
          </cell>
          <cell r="Y36">
            <v>3.6866424087550693</v>
          </cell>
          <cell r="Z36">
            <v>4.2490393985799813</v>
          </cell>
          <cell r="AA36">
            <v>4.834235330555142</v>
          </cell>
          <cell r="AB36">
            <v>6.1410702208477002</v>
          </cell>
          <cell r="AC36">
            <v>7.859954698039556</v>
          </cell>
          <cell r="AD36">
            <v>8.6567574895324029</v>
          </cell>
          <cell r="AE36">
            <v>9.4875915703442999</v>
          </cell>
          <cell r="AF36">
            <v>10.378738411591808</v>
          </cell>
          <cell r="AG36">
            <v>11.371675020910514</v>
          </cell>
          <cell r="AH36">
            <v>12.340964897354718</v>
          </cell>
        </row>
        <row r="37">
          <cell r="E37">
            <v>4.7565366426046696</v>
          </cell>
          <cell r="F37">
            <v>5.4969563629735703</v>
          </cell>
          <cell r="G37">
            <v>6.0088892392956099</v>
          </cell>
          <cell r="H37">
            <v>6.3155030781496899</v>
          </cell>
          <cell r="I37">
            <v>6.6814430059898999</v>
          </cell>
          <cell r="J37">
            <v>6.7888890522137997</v>
          </cell>
          <cell r="K37">
            <v>7.3268199445860898</v>
          </cell>
          <cell r="L37">
            <v>7.4866206441209098</v>
          </cell>
          <cell r="M37">
            <v>7.6328170799002102</v>
          </cell>
          <cell r="N37">
            <v>8.7000892229620508</v>
          </cell>
          <cell r="O37">
            <v>8.1350344943580293</v>
          </cell>
          <cell r="P37">
            <v>6.0703852840578998</v>
          </cell>
          <cell r="Q37">
            <v>5.7703922950845898</v>
          </cell>
          <cell r="R37">
            <v>6.4761686512029701</v>
          </cell>
          <cell r="S37">
            <v>7.2324271326019103</v>
          </cell>
          <cell r="T37">
            <v>8.0479136365814998</v>
          </cell>
          <cell r="U37">
            <v>8.9503175725519704</v>
          </cell>
          <cell r="V37">
            <v>8.1665064715584403</v>
          </cell>
          <cell r="W37">
            <v>9.3170653056165804</v>
          </cell>
          <cell r="X37">
            <v>10.2922845074965</v>
          </cell>
          <cell r="Y37">
            <v>11.3177897402015</v>
          </cell>
          <cell r="Z37">
            <v>12.373041696864</v>
          </cell>
          <cell r="AA37">
            <v>13.103446657464801</v>
          </cell>
          <cell r="AB37">
            <v>14.0925770217662</v>
          </cell>
          <cell r="AC37">
            <v>15.118229837649</v>
          </cell>
          <cell r="AD37">
            <v>16.2970312705312</v>
          </cell>
          <cell r="AE37">
            <v>17.618192564371402</v>
          </cell>
          <cell r="AF37">
            <v>19.0498938205073</v>
          </cell>
          <cell r="AG37">
            <v>20.6131659104596</v>
          </cell>
          <cell r="AH37">
            <v>22.304723210305902</v>
          </cell>
        </row>
        <row r="39">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v>917.81498716747285</v>
          </cell>
          <cell r="V39">
            <v>660.71708349841754</v>
          </cell>
          <cell r="W39">
            <v>813.281286613102</v>
          </cell>
          <cell r="X39">
            <v>1018.204152625752</v>
          </cell>
          <cell r="Y39">
            <v>1083.9877708777035</v>
          </cell>
          <cell r="Z39">
            <v>1238.2061588543397</v>
          </cell>
          <cell r="AA39">
            <v>1396.1716771691861</v>
          </cell>
          <cell r="AB39">
            <v>1757.7776281855022</v>
          </cell>
          <cell r="AC39">
            <v>2229.7118710239074</v>
          </cell>
          <cell r="AD39">
            <v>2433.844280511541</v>
          </cell>
          <cell r="AE39">
            <v>2643.6402239762097</v>
          </cell>
          <cell r="AF39">
            <v>2866.1556423867237</v>
          </cell>
          <cell r="AG39">
            <v>3112.3503467097235</v>
          </cell>
          <cell r="AH39">
            <v>3347.5108162024317</v>
          </cell>
        </row>
        <row r="40">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v>2726.2618253280448</v>
          </cell>
          <cell r="V40">
            <v>2456.8310684592179</v>
          </cell>
          <cell r="W40">
            <v>2777.8966325630827</v>
          </cell>
          <cell r="X40">
            <v>3051.3740016295583</v>
          </cell>
          <cell r="Y40">
            <v>3327.7829286096735</v>
          </cell>
          <cell r="Z40">
            <v>3605.6094085497507</v>
          </cell>
          <cell r="AA40">
            <v>3784.396051391383</v>
          </cell>
          <cell r="AB40">
            <v>4033.7621491848495</v>
          </cell>
          <cell r="AC40">
            <v>4288.7392908615175</v>
          </cell>
          <cell r="AD40">
            <v>4581.9045289257119</v>
          </cell>
          <cell r="AE40">
            <v>4909.1660609121873</v>
          </cell>
          <cell r="AF40">
            <v>5260.7512103333638</v>
          </cell>
          <cell r="AG40">
            <v>5641.6837405424867</v>
          </cell>
          <cell r="AH40">
            <v>6050.1997064188163</v>
          </cell>
        </row>
        <row r="42">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v>9.8389973351784842E-5</v>
          </cell>
          <cell r="V42">
            <v>2.2362910718358271E-4</v>
          </cell>
          <cell r="W42">
            <v>7.8692285941323541E-5</v>
          </cell>
          <cell r="X42">
            <v>3.1631022928450673E-4</v>
          </cell>
          <cell r="Y42">
            <v>1.8835726098405368E-4</v>
          </cell>
          <cell r="Z42">
            <v>1.6382243613791882E-4</v>
          </cell>
          <cell r="AA42">
            <v>0</v>
          </cell>
          <cell r="AB42">
            <v>3.8996555961754881E-14</v>
          </cell>
          <cell r="AC42">
            <v>0</v>
          </cell>
          <cell r="AD42">
            <v>6.3287681638340068E-15</v>
          </cell>
          <cell r="AE42">
            <v>5.7803678616172225E-15</v>
          </cell>
          <cell r="AF42">
            <v>-1.0573296023991891E-14</v>
          </cell>
          <cell r="AG42">
            <v>-2.4127421337157732E-14</v>
          </cell>
          <cell r="AH42">
            <v>-4.4468239291912259E-15</v>
          </cell>
        </row>
        <row r="44">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v>12.5</v>
          </cell>
          <cell r="V44">
            <v>8.9</v>
          </cell>
          <cell r="W44">
            <v>12</v>
          </cell>
          <cell r="X44">
            <v>16.3</v>
          </cell>
          <cell r="Y44">
            <v>19.399999999999999</v>
          </cell>
          <cell r="Z44">
            <v>26.3</v>
          </cell>
          <cell r="AA44">
            <v>19.7</v>
          </cell>
          <cell r="AB44">
            <v>20.2</v>
          </cell>
          <cell r="AC44">
            <v>21.4</v>
          </cell>
          <cell r="AD44">
            <v>20.8</v>
          </cell>
          <cell r="AE44">
            <v>21.9</v>
          </cell>
          <cell r="AF44">
            <v>23.3</v>
          </cell>
          <cell r="AG44">
            <v>29.5</v>
          </cell>
          <cell r="AH44">
            <v>29.2</v>
          </cell>
        </row>
        <row r="46">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v>6.183405010806907</v>
          </cell>
          <cell r="V46">
            <v>-2.119966314372034</v>
          </cell>
          <cell r="W46">
            <v>10.084014990847814</v>
          </cell>
          <cell r="X46">
            <v>8.5392969338567237</v>
          </cell>
          <cell r="Y46">
            <v>20.908217136155439</v>
          </cell>
          <cell r="Z46">
            <v>19.565822287062741</v>
          </cell>
          <cell r="AA46">
            <v>18.060696329494728</v>
          </cell>
          <cell r="AB46">
            <v>18.444156197249523</v>
          </cell>
          <cell r="AC46">
            <v>20.200240131170347</v>
          </cell>
          <cell r="AD46">
            <v>19.538061246389187</v>
          </cell>
          <cell r="AE46">
            <v>20.523362231110536</v>
          </cell>
          <cell r="AF46">
            <v>21.996092895999066</v>
          </cell>
          <cell r="AG46">
            <v>22.043703628524121</v>
          </cell>
          <cell r="AH46">
            <v>22.552305839714915</v>
          </cell>
        </row>
        <row r="50">
          <cell r="E50" t="str">
            <v/>
          </cell>
          <cell r="F50" t="str">
            <v/>
          </cell>
          <cell r="G50" t="str">
            <v/>
          </cell>
          <cell r="H50" t="str">
            <v/>
          </cell>
          <cell r="I50" t="str">
            <v/>
          </cell>
          <cell r="J50" t="str">
            <v/>
          </cell>
          <cell r="K50" t="str">
            <v/>
          </cell>
          <cell r="L50" t="str">
            <v/>
          </cell>
          <cell r="M50" t="str">
            <v/>
          </cell>
          <cell r="N50" t="str">
            <v/>
          </cell>
          <cell r="O50" t="str">
            <v/>
          </cell>
          <cell r="P50">
            <v>12.549724734974999</v>
          </cell>
          <cell r="Q50">
            <v>40.912782988413298</v>
          </cell>
          <cell r="R50">
            <v>75.690592392549604</v>
          </cell>
          <cell r="S50">
            <v>92.770214449852006</v>
          </cell>
          <cell r="T50">
            <v>100</v>
          </cell>
          <cell r="U50">
            <v>112.72547780871</v>
          </cell>
          <cell r="V50">
            <v>150.12810063661601</v>
          </cell>
          <cell r="W50">
            <v>181.11883257082999</v>
          </cell>
          <cell r="X50">
            <v>181.824177502552</v>
          </cell>
          <cell r="Y50">
            <v>181.91512256756701</v>
          </cell>
          <cell r="Z50">
            <v>187.56829557840399</v>
          </cell>
          <cell r="AA50">
            <v>202.14333844331</v>
          </cell>
          <cell r="AB50" t="str">
            <v/>
          </cell>
          <cell r="AC50" t="str">
            <v/>
          </cell>
          <cell r="AD50" t="str">
            <v/>
          </cell>
          <cell r="AE50" t="str">
            <v/>
          </cell>
          <cell r="AF50" t="str">
            <v/>
          </cell>
          <cell r="AG50" t="str">
            <v/>
          </cell>
          <cell r="AH50" t="str">
            <v/>
          </cell>
        </row>
        <row r="51">
          <cell r="E51" t="str">
            <v/>
          </cell>
          <cell r="F51" t="str">
            <v/>
          </cell>
          <cell r="G51" t="str">
            <v/>
          </cell>
          <cell r="H51" t="str">
            <v/>
          </cell>
          <cell r="I51" t="str">
            <v/>
          </cell>
          <cell r="J51" t="str">
            <v/>
          </cell>
          <cell r="K51" t="str">
            <v/>
          </cell>
          <cell r="L51" t="str">
            <v/>
          </cell>
          <cell r="M51" t="str">
            <v/>
          </cell>
          <cell r="N51" t="str">
            <v/>
          </cell>
          <cell r="O51" t="str">
            <v/>
          </cell>
          <cell r="P51" t="str">
            <v/>
          </cell>
          <cell r="Q51">
            <v>226.00542125352678</v>
          </cell>
          <cell r="R51">
            <v>85.00475123871567</v>
          </cell>
          <cell r="S51">
            <v>22.565052693369577</v>
          </cell>
          <cell r="T51">
            <v>7.7932185378919616</v>
          </cell>
          <cell r="U51">
            <v>12.725477808709995</v>
          </cell>
          <cell r="V51">
            <v>33.180274375395918</v>
          </cell>
          <cell r="W51">
            <v>20.64285886705969</v>
          </cell>
          <cell r="X51">
            <v>0.3894376535616037</v>
          </cell>
          <cell r="Y51">
            <v>5.0018136346982711E-2</v>
          </cell>
          <cell r="Z51">
            <v>3.1075882703139621</v>
          </cell>
          <cell r="AA51">
            <v>7.770525834315964</v>
          </cell>
          <cell r="AB51" t="str">
            <v/>
          </cell>
          <cell r="AC51" t="str">
            <v/>
          </cell>
          <cell r="AD51" t="str">
            <v/>
          </cell>
          <cell r="AE51" t="str">
            <v/>
          </cell>
          <cell r="AF51" t="str">
            <v/>
          </cell>
          <cell r="AG51" t="str">
            <v/>
          </cell>
          <cell r="AH51" t="str">
            <v/>
          </cell>
        </row>
        <row r="52">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v>32.099999999999987</v>
          </cell>
          <cell r="W52">
            <v>20.900000000000009</v>
          </cell>
          <cell r="X52">
            <v>0.40000000000000607</v>
          </cell>
          <cell r="Y52">
            <v>3.9999999999994776E-2</v>
          </cell>
          <cell r="Z52">
            <v>3.0617354471450078</v>
          </cell>
          <cell r="AA52">
            <v>5.1816672463614255</v>
          </cell>
          <cell r="AB52">
            <v>2.3632700229612293</v>
          </cell>
          <cell r="AC52">
            <v>3.361336310444627</v>
          </cell>
          <cell r="AD52">
            <v>2.9999999999999933</v>
          </cell>
          <cell r="AE52">
            <v>3.0000000000000058</v>
          </cell>
          <cell r="AF52">
            <v>3.0000000000000036</v>
          </cell>
          <cell r="AG52">
            <v>2.9999999999999973</v>
          </cell>
          <cell r="AH52">
            <v>3.0000000000000009</v>
          </cell>
        </row>
        <row r="53">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row>
        <row r="54">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7">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v>13.943094529869954</v>
          </cell>
          <cell r="W57">
            <v>13.556014046040005</v>
          </cell>
          <cell r="X57">
            <v>4.4760738708628311</v>
          </cell>
          <cell r="Y57">
            <v>4.3213090029394223</v>
          </cell>
          <cell r="Z57">
            <v>6.8554592733300028</v>
          </cell>
          <cell r="AA57">
            <v>6.0345698932216774</v>
          </cell>
          <cell r="AB57">
            <v>3.8991331609184163</v>
          </cell>
          <cell r="AC57">
            <v>5.592282846599705</v>
          </cell>
          <cell r="AD57">
            <v>3.6644056337020912</v>
          </cell>
          <cell r="AE57">
            <v>3.2898968811746232</v>
          </cell>
          <cell r="AF57">
            <v>3.1499962843555691</v>
          </cell>
          <cell r="AG57">
            <v>3.3555081417035284</v>
          </cell>
          <cell r="AH57">
            <v>2.3729232595969485</v>
          </cell>
        </row>
        <row r="59">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row>
        <row r="62">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v>-10.173391599286072</v>
          </cell>
          <cell r="V62">
            <v>-13.549828360015642</v>
          </cell>
          <cell r="W62">
            <v>-12.803382936397339</v>
          </cell>
          <cell r="X62">
            <v>-12.855867729744821</v>
          </cell>
          <cell r="Y62">
            <v>-9.1985699916746118</v>
          </cell>
          <cell r="Z62">
            <v>-8.1102522660555056</v>
          </cell>
          <cell r="AA62">
            <v>-5.0750380536255415</v>
          </cell>
          <cell r="AB62">
            <v>-3.2940555225078745</v>
          </cell>
          <cell r="AC62">
            <v>-5.0182825573644223</v>
          </cell>
          <cell r="AD62">
            <v>-4.5284519653711106</v>
          </cell>
          <cell r="AE62">
            <v>-2.9034017370119254</v>
          </cell>
          <cell r="AF62">
            <v>-2.9184995723029807</v>
          </cell>
          <cell r="AG62">
            <v>-2.9109061440252417</v>
          </cell>
          <cell r="AH62">
            <v>-2.9117284995442554</v>
          </cell>
        </row>
        <row r="63">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v>-10.173391599286072</v>
          </cell>
          <cell r="V63">
            <v>-13.549828360015642</v>
          </cell>
          <cell r="W63">
            <v>-12.803382936397339</v>
          </cell>
          <cell r="X63">
            <v>-12.855867729744821</v>
          </cell>
          <cell r="Y63">
            <v>-9.1985699916746118</v>
          </cell>
          <cell r="Z63">
            <v>-8.1102522660555056</v>
          </cell>
          <cell r="AA63">
            <v>-6.1088553003298314</v>
          </cell>
          <cell r="AB63">
            <v>-4.1408038442139912</v>
          </cell>
          <cell r="AC63">
            <v>-5.7503565995311012</v>
          </cell>
          <cell r="AD63">
            <v>-4.8267666442763613</v>
          </cell>
          <cell r="AE63">
            <v>-3.976648734982982</v>
          </cell>
          <cell r="AF63">
            <v>-3.7485060061354316</v>
          </cell>
          <cell r="AG63">
            <v>-3.986927157798493</v>
          </cell>
          <cell r="AH63">
            <v>-3.9880534983226865</v>
          </cell>
        </row>
        <row r="66">
          <cell r="E66">
            <v>35.948333333333302</v>
          </cell>
          <cell r="F66">
            <v>34.268333333333302</v>
          </cell>
          <cell r="G66">
            <v>31.7558333333333</v>
          </cell>
          <cell r="H66">
            <v>29.640833333333301</v>
          </cell>
          <cell r="I66">
            <v>28.5461899439494</v>
          </cell>
          <cell r="J66">
            <v>27.370513174268901</v>
          </cell>
          <cell r="K66">
            <v>14.170526001188501</v>
          </cell>
          <cell r="L66">
            <v>18.198072724872201</v>
          </cell>
          <cell r="M66">
            <v>14.7697514163123</v>
          </cell>
          <cell r="N66">
            <v>17.906410296758001</v>
          </cell>
          <cell r="O66">
            <v>22.985672341452702</v>
          </cell>
          <cell r="P66">
            <v>19.366776731279199</v>
          </cell>
          <cell r="Q66">
            <v>19.036187304390801</v>
          </cell>
          <cell r="R66">
            <v>16.786377959781198</v>
          </cell>
          <cell r="S66">
            <v>15.946896314621</v>
          </cell>
          <cell r="T66">
            <v>17.2039112779829</v>
          </cell>
          <cell r="U66">
            <v>20.374279048707798</v>
          </cell>
          <cell r="V66">
            <v>19.2682949701945</v>
          </cell>
          <cell r="W66">
            <v>13.0754604869419</v>
          </cell>
          <cell r="X66">
            <v>17.980604629417702</v>
          </cell>
          <cell r="Y66">
            <v>28.235305627710201</v>
          </cell>
          <cell r="Z66">
            <v>24.3308640415543</v>
          </cell>
          <cell r="AA66">
            <v>24.950144614482301</v>
          </cell>
          <cell r="AB66">
            <v>28.893197682025299</v>
          </cell>
          <cell r="AC66">
            <v>34.494999999999997</v>
          </cell>
          <cell r="AD66">
            <v>32.75</v>
          </cell>
          <cell r="AE66">
            <v>30.5</v>
          </cell>
          <cell r="AF66">
            <v>29.5</v>
          </cell>
          <cell r="AG66">
            <v>29</v>
          </cell>
          <cell r="AH66">
            <v>28</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9.9999999999999995E-7</v>
          </cell>
          <cell r="AG67">
            <v>9.9999999999999995E-7</v>
          </cell>
          <cell r="AH67">
            <v>9.9999999999999995E-7</v>
          </cell>
        </row>
        <row r="69">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v>-30.738740264463853</v>
          </cell>
          <cell r="W69">
            <v>29.585783130040817</v>
          </cell>
          <cell r="X69">
            <v>36.587801428500875</v>
          </cell>
          <cell r="Y69">
            <v>-5.1976190021640463</v>
          </cell>
          <cell r="Z69">
            <v>23.583834624248269</v>
          </cell>
          <cell r="AA69">
            <v>6.2966545076833897</v>
          </cell>
          <cell r="AB69">
            <v>22.218728963521066</v>
          </cell>
          <cell r="AC69">
            <v>23.902102004078117</v>
          </cell>
          <cell r="AD69">
            <v>13.411433322294444</v>
          </cell>
          <cell r="AE69">
            <v>13.646260264674142</v>
          </cell>
          <cell r="AF69">
            <v>13.809002909947447</v>
          </cell>
          <cell r="AG69">
            <v>13.804900793676811</v>
          </cell>
          <cell r="AH69">
            <v>9.846469461722867</v>
          </cell>
        </row>
        <row r="70">
          <cell r="E70" t="str">
            <v/>
          </cell>
          <cell r="F70" t="str">
            <v/>
          </cell>
          <cell r="G70" t="str">
            <v/>
          </cell>
          <cell r="H70" t="str">
            <v/>
          </cell>
          <cell r="I70" t="str">
            <v/>
          </cell>
          <cell r="J70" t="str">
            <v/>
          </cell>
          <cell r="K70" t="str">
            <v/>
          </cell>
          <cell r="L70" t="str">
            <v/>
          </cell>
          <cell r="M70" t="str">
            <v/>
          </cell>
          <cell r="N70" t="str">
            <v/>
          </cell>
          <cell r="O70">
            <v>0</v>
          </cell>
          <cell r="P70">
            <v>0</v>
          </cell>
          <cell r="Q70">
            <v>0</v>
          </cell>
          <cell r="R70">
            <v>0</v>
          </cell>
          <cell r="S70">
            <v>0</v>
          </cell>
          <cell r="T70">
            <v>0</v>
          </cell>
          <cell r="U70">
            <v>0</v>
          </cell>
          <cell r="V70">
            <v>0</v>
          </cell>
          <cell r="W70">
            <v>0</v>
          </cell>
          <cell r="X70">
            <v>28.423696739577096</v>
          </cell>
          <cell r="Y70">
            <v>28.423696739577096</v>
          </cell>
          <cell r="Z70">
            <v>24.755693604295391</v>
          </cell>
          <cell r="AA70">
            <v>5.6579632894558696</v>
          </cell>
          <cell r="AB70">
            <v>18.994522336357477</v>
          </cell>
          <cell r="AC70">
            <v>17.237407839868936</v>
          </cell>
          <cell r="AD70">
            <v>14.733319695471003</v>
          </cell>
          <cell r="AE70">
            <v>15.570331728163067</v>
          </cell>
          <cell r="AF70">
            <v>14.429236453095108</v>
          </cell>
          <cell r="AG70">
            <v>14.088249351585036</v>
          </cell>
          <cell r="AH70">
            <v>9.9026509743838531</v>
          </cell>
        </row>
        <row r="72">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v>-19.765407013141893</v>
          </cell>
          <cell r="W72">
            <v>27.287146581512179</v>
          </cell>
          <cell r="X72">
            <v>8.051116074701385</v>
          </cell>
          <cell r="Y72">
            <v>29.187504596300911</v>
          </cell>
          <cell r="Z72">
            <v>25.937591670335653</v>
          </cell>
          <cell r="AA72">
            <v>7.9596023164211509</v>
          </cell>
          <cell r="AB72">
            <v>9.0573726625354212</v>
          </cell>
          <cell r="AC72">
            <v>19.949102149167842</v>
          </cell>
          <cell r="AD72">
            <v>9.5179056306084107</v>
          </cell>
          <cell r="AE72">
            <v>8.0818682310854566</v>
          </cell>
          <cell r="AF72">
            <v>8.8400581280853459</v>
          </cell>
          <cell r="AG72">
            <v>8.0190514133784241</v>
          </cell>
          <cell r="AH72">
            <v>7.2829849874405621</v>
          </cell>
        </row>
        <row r="73">
          <cell r="E73" t="str">
            <v/>
          </cell>
          <cell r="F73" t="str">
            <v/>
          </cell>
          <cell r="G73" t="str">
            <v/>
          </cell>
          <cell r="H73" t="str">
            <v/>
          </cell>
          <cell r="I73" t="str">
            <v/>
          </cell>
          <cell r="J73" t="str">
            <v/>
          </cell>
          <cell r="K73" t="str">
            <v/>
          </cell>
          <cell r="L73" t="str">
            <v/>
          </cell>
          <cell r="M73" t="str">
            <v/>
          </cell>
          <cell r="N73" t="str">
            <v/>
          </cell>
          <cell r="O73">
            <v>0</v>
          </cell>
          <cell r="P73">
            <v>0</v>
          </cell>
          <cell r="Q73">
            <v>0</v>
          </cell>
          <cell r="R73">
            <v>0</v>
          </cell>
          <cell r="S73">
            <v>0</v>
          </cell>
          <cell r="T73">
            <v>0</v>
          </cell>
          <cell r="U73">
            <v>0</v>
          </cell>
          <cell r="V73">
            <v>0</v>
          </cell>
          <cell r="W73">
            <v>0</v>
          </cell>
          <cell r="X73">
            <v>6.2863101954914917</v>
          </cell>
          <cell r="Y73">
            <v>7.2477107380049048</v>
          </cell>
          <cell r="Z73">
            <v>28.286011758781655</v>
          </cell>
          <cell r="AA73">
            <v>6.2158807060240351</v>
          </cell>
          <cell r="AB73">
            <v>10.39486392199651</v>
          </cell>
          <cell r="AC73">
            <v>13.8</v>
          </cell>
          <cell r="AD73">
            <v>10.1</v>
          </cell>
          <cell r="AE73">
            <v>8.1620929112968437</v>
          </cell>
          <cell r="AF73">
            <v>8.275199107502047</v>
          </cell>
          <cell r="AG73">
            <v>7.8</v>
          </cell>
          <cell r="AH73">
            <v>7.5</v>
          </cell>
        </row>
        <row r="77">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v>-8.8577322010429427</v>
          </cell>
          <cell r="V77">
            <v>-12.226988261439043</v>
          </cell>
          <cell r="W77">
            <v>-7.1466771010643066</v>
          </cell>
          <cell r="X77">
            <v>-7.927765145122101</v>
          </cell>
          <cell r="Y77">
            <v>-7.422598488456071</v>
          </cell>
          <cell r="Z77">
            <v>-6.1796341353492537</v>
          </cell>
          <cell r="AA77">
            <v>-8.9935530930670993</v>
          </cell>
          <cell r="AB77">
            <v>-7.6342141101535033</v>
          </cell>
          <cell r="AC77">
            <v>-7.535966612778938</v>
          </cell>
          <cell r="AD77">
            <v>-7.3352957468272333</v>
          </cell>
          <cell r="AE77">
            <v>-7.082708381306178</v>
          </cell>
          <cell r="AF77">
            <v>-6.5999779176879496</v>
          </cell>
          <cell r="AG77">
            <v>-6.312775380192523</v>
          </cell>
          <cell r="AH77">
            <v>-5.8041731690017233</v>
          </cell>
        </row>
        <row r="78">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v>-3.5610141070509851</v>
          </cell>
          <cell r="V78">
            <v>-12.395482035221889</v>
          </cell>
          <cell r="W78">
            <v>-2.3854865325009822</v>
          </cell>
          <cell r="X78">
            <v>-4.524804392240207</v>
          </cell>
          <cell r="Y78">
            <v>-4.2396300663394264</v>
          </cell>
          <cell r="Z78">
            <v>-5.1140970844521032</v>
          </cell>
          <cell r="AA78">
            <v>-8.4298750916042451</v>
          </cell>
          <cell r="AB78" t="str">
            <v/>
          </cell>
          <cell r="AC78" t="str">
            <v/>
          </cell>
          <cell r="AD78" t="str">
            <v/>
          </cell>
          <cell r="AE78" t="str">
            <v/>
          </cell>
          <cell r="AF78" t="str">
            <v/>
          </cell>
          <cell r="AG78" t="str">
            <v/>
          </cell>
          <cell r="AH78" t="str">
            <v/>
          </cell>
        </row>
        <row r="84">
          <cell r="E84" t="str">
            <v/>
          </cell>
          <cell r="F84" t="str">
            <v/>
          </cell>
          <cell r="G84" t="str">
            <v/>
          </cell>
          <cell r="H84" t="str">
            <v/>
          </cell>
          <cell r="I84" t="str">
            <v/>
          </cell>
          <cell r="J84" t="str">
            <v/>
          </cell>
          <cell r="K84" t="str">
            <v/>
          </cell>
          <cell r="L84" t="str">
            <v/>
          </cell>
          <cell r="M84" t="str">
            <v/>
          </cell>
          <cell r="N84" t="str">
            <v/>
          </cell>
          <cell r="O84" t="str">
            <v/>
          </cell>
          <cell r="P84">
            <v>202.5416921111111</v>
          </cell>
          <cell r="Q84">
            <v>1.8024386920551763</v>
          </cell>
          <cell r="R84">
            <v>39.259964023721878</v>
          </cell>
          <cell r="S84">
            <v>-3.4722340362781239</v>
          </cell>
          <cell r="T84">
            <v>-100.71104881377815</v>
          </cell>
          <cell r="U84">
            <v>-100.55492116377815</v>
          </cell>
          <cell r="V84">
            <v>-47.750963443778119</v>
          </cell>
          <cell r="W84">
            <v>-9.6097387204448097</v>
          </cell>
          <cell r="X84">
            <v>5.5529235414996521</v>
          </cell>
          <cell r="Y84">
            <v>-65.378162609715815</v>
          </cell>
          <cell r="Z84">
            <v>-94.757984005199972</v>
          </cell>
          <cell r="AA84">
            <v>-91.697958680013414</v>
          </cell>
          <cell r="AB84">
            <v>-115.95250578760692</v>
          </cell>
          <cell r="AC84">
            <v>41.193782982995629</v>
          </cell>
          <cell r="AD84">
            <v>-164.35127244336363</v>
          </cell>
          <cell r="AE84">
            <v>-152.66380709745499</v>
          </cell>
          <cell r="AF84">
            <v>-86.633927454290927</v>
          </cell>
          <cell r="AG84">
            <v>-98.829073841867853</v>
          </cell>
          <cell r="AH84">
            <v>-49.389794823178875</v>
          </cell>
        </row>
        <row r="85">
          <cell r="E85" t="str">
            <v/>
          </cell>
          <cell r="F85" t="str">
            <v/>
          </cell>
          <cell r="G85" t="str">
            <v/>
          </cell>
          <cell r="H85" t="str">
            <v/>
          </cell>
          <cell r="I85" t="str">
            <v/>
          </cell>
          <cell r="J85" t="str">
            <v/>
          </cell>
          <cell r="K85" t="str">
            <v/>
          </cell>
          <cell r="L85" t="str">
            <v/>
          </cell>
          <cell r="M85" t="str">
            <v/>
          </cell>
          <cell r="N85" t="str">
            <v/>
          </cell>
          <cell r="O85">
            <v>0</v>
          </cell>
          <cell r="P85">
            <v>8.3000000000000007</v>
          </cell>
          <cell r="Q85">
            <v>32</v>
          </cell>
          <cell r="R85">
            <v>45</v>
          </cell>
          <cell r="S85">
            <v>64.900000000000006</v>
          </cell>
          <cell r="T85">
            <v>89</v>
          </cell>
          <cell r="U85">
            <v>97</v>
          </cell>
          <cell r="V85">
            <v>41.5</v>
          </cell>
          <cell r="W85">
            <v>44.5</v>
          </cell>
          <cell r="X85">
            <v>50.8</v>
          </cell>
          <cell r="Y85">
            <v>142.6</v>
          </cell>
          <cell r="Z85">
            <v>203.72013100000001</v>
          </cell>
          <cell r="AA85">
            <v>134.95580690749154</v>
          </cell>
          <cell r="AB85">
            <v>177.59056725925927</v>
          </cell>
          <cell r="AC85">
            <v>376.70241200297841</v>
          </cell>
          <cell r="AD85">
            <v>252.42898080000001</v>
          </cell>
          <cell r="AE85">
            <v>280.57804966399999</v>
          </cell>
          <cell r="AF85">
            <v>308.88023163712</v>
          </cell>
          <cell r="AG85">
            <v>347.35646730083198</v>
          </cell>
          <cell r="AH85">
            <v>372.0213005309152</v>
          </cell>
        </row>
        <row r="86">
          <cell r="E86" t="str">
            <v/>
          </cell>
          <cell r="F86" t="str">
            <v/>
          </cell>
          <cell r="G86" t="str">
            <v/>
          </cell>
          <cell r="H86" t="str">
            <v/>
          </cell>
          <cell r="I86" t="str">
            <v/>
          </cell>
          <cell r="J86" t="str">
            <v/>
          </cell>
          <cell r="K86" t="str">
            <v/>
          </cell>
          <cell r="L86" t="str">
            <v/>
          </cell>
          <cell r="M86" t="str">
            <v/>
          </cell>
          <cell r="N86" t="str">
            <v/>
          </cell>
          <cell r="O86">
            <v>0</v>
          </cell>
          <cell r="P86">
            <v>0</v>
          </cell>
          <cell r="Q86">
            <v>0</v>
          </cell>
          <cell r="R86">
            <v>0</v>
          </cell>
          <cell r="S86">
            <v>0</v>
          </cell>
          <cell r="T86">
            <v>0</v>
          </cell>
          <cell r="U86">
            <v>0</v>
          </cell>
          <cell r="V86">
            <v>0</v>
          </cell>
          <cell r="W86">
            <v>0</v>
          </cell>
          <cell r="X86">
            <v>0</v>
          </cell>
          <cell r="Y86">
            <v>-25</v>
          </cell>
          <cell r="Z86">
            <v>0</v>
          </cell>
          <cell r="AA86">
            <v>0</v>
          </cell>
          <cell r="AB86">
            <v>0</v>
          </cell>
          <cell r="AC86">
            <v>0</v>
          </cell>
          <cell r="AD86">
            <v>0</v>
          </cell>
          <cell r="AE86">
            <v>0</v>
          </cell>
          <cell r="AF86">
            <v>0</v>
          </cell>
          <cell r="AG86">
            <v>0</v>
          </cell>
          <cell r="AH86">
            <v>0</v>
          </cell>
        </row>
        <row r="87">
          <cell r="E87" t="str">
            <v/>
          </cell>
          <cell r="F87" t="str">
            <v/>
          </cell>
          <cell r="G87" t="str">
            <v/>
          </cell>
          <cell r="H87" t="str">
            <v/>
          </cell>
          <cell r="I87" t="str">
            <v/>
          </cell>
          <cell r="J87" t="str">
            <v/>
          </cell>
          <cell r="K87" t="str">
            <v/>
          </cell>
          <cell r="L87" t="str">
            <v/>
          </cell>
          <cell r="M87" t="str">
            <v/>
          </cell>
          <cell r="N87" t="str">
            <v/>
          </cell>
          <cell r="O87" t="str">
            <v/>
          </cell>
          <cell r="P87">
            <v>194.24169211111109</v>
          </cell>
          <cell r="Q87">
            <v>-30.197561307944824</v>
          </cell>
          <cell r="R87">
            <v>-5.7400359762781221</v>
          </cell>
          <cell r="S87">
            <v>-68.37223403627813</v>
          </cell>
          <cell r="T87">
            <v>-189.71104881377815</v>
          </cell>
          <cell r="U87">
            <v>-197.55492116377815</v>
          </cell>
          <cell r="V87">
            <v>-89.250963443778119</v>
          </cell>
          <cell r="W87">
            <v>-54.10973872044481</v>
          </cell>
          <cell r="X87">
            <v>-45.247076458500345</v>
          </cell>
          <cell r="Y87">
            <v>-182.97816260971581</v>
          </cell>
          <cell r="Z87">
            <v>-298.47811500519998</v>
          </cell>
          <cell r="AA87">
            <v>-226.65376558750495</v>
          </cell>
          <cell r="AB87">
            <v>-293.5430730468662</v>
          </cell>
          <cell r="AC87">
            <v>-335.50862901998278</v>
          </cell>
          <cell r="AD87">
            <v>-416.78025324336363</v>
          </cell>
          <cell r="AE87">
            <v>-433.24185676145498</v>
          </cell>
          <cell r="AF87">
            <v>-395.51415909141093</v>
          </cell>
          <cell r="AG87">
            <v>-446.18554114269983</v>
          </cell>
          <cell r="AH87">
            <v>-421.41109535409407</v>
          </cell>
        </row>
        <row r="89">
          <cell r="E89" t="str">
            <v/>
          </cell>
          <cell r="F89" t="str">
            <v/>
          </cell>
          <cell r="G89" t="str">
            <v/>
          </cell>
          <cell r="H89" t="str">
            <v/>
          </cell>
          <cell r="I89" t="str">
            <v/>
          </cell>
          <cell r="J89" t="str">
            <v/>
          </cell>
          <cell r="K89" t="str">
            <v/>
          </cell>
          <cell r="L89" t="str">
            <v/>
          </cell>
          <cell r="M89" t="str">
            <v/>
          </cell>
          <cell r="N89" t="str">
            <v/>
          </cell>
          <cell r="O89" t="str">
            <v/>
          </cell>
          <cell r="P89">
            <v>21</v>
          </cell>
          <cell r="Q89">
            <v>72.64</v>
          </cell>
          <cell r="R89">
            <v>55.122869999999999</v>
          </cell>
          <cell r="S89">
            <v>82.518959999999993</v>
          </cell>
          <cell r="T89">
            <v>92.458020000000005</v>
          </cell>
          <cell r="U89">
            <v>118.505</v>
          </cell>
          <cell r="V89">
            <v>65.600999999999999</v>
          </cell>
          <cell r="W89">
            <v>69.926666666666677</v>
          </cell>
          <cell r="X89">
            <v>100.92</v>
          </cell>
          <cell r="Y89">
            <v>98.75798300000001</v>
          </cell>
          <cell r="Z89">
            <v>102.49924379179845</v>
          </cell>
          <cell r="AA89">
            <v>125.9780659977805</v>
          </cell>
          <cell r="AB89">
            <v>125.22343548772027</v>
          </cell>
          <cell r="AC89">
            <v>189.25428530276565</v>
          </cell>
          <cell r="AD89">
            <v>217.77120299042909</v>
          </cell>
          <cell r="AE89">
            <v>221.15448512410671</v>
          </cell>
          <cell r="AF89">
            <v>232.53515842971154</v>
          </cell>
          <cell r="AG89">
            <v>234.57430812734378</v>
          </cell>
          <cell r="AH89">
            <v>243.07678157545166</v>
          </cell>
        </row>
        <row r="91">
          <cell r="E91" t="str">
            <v/>
          </cell>
          <cell r="F91" t="str">
            <v/>
          </cell>
          <cell r="G91" t="str">
            <v/>
          </cell>
          <cell r="H91" t="str">
            <v/>
          </cell>
          <cell r="I91" t="str">
            <v/>
          </cell>
          <cell r="J91" t="str">
            <v/>
          </cell>
          <cell r="K91" t="str">
            <v/>
          </cell>
          <cell r="L91" t="str">
            <v/>
          </cell>
          <cell r="M91" t="str">
            <v/>
          </cell>
          <cell r="N91" t="str">
            <v/>
          </cell>
          <cell r="O91">
            <v>217</v>
          </cell>
          <cell r="P91">
            <v>223.5416921111111</v>
          </cell>
          <cell r="Q91">
            <v>74.442438692055177</v>
          </cell>
          <cell r="R91">
            <v>94.38283402372187</v>
          </cell>
          <cell r="S91">
            <v>79.046725963721869</v>
          </cell>
          <cell r="T91">
            <v>-8.2530288137781476</v>
          </cell>
          <cell r="U91">
            <v>17.950078836221849</v>
          </cell>
          <cell r="V91">
            <v>17.85003655622188</v>
          </cell>
          <cell r="W91">
            <v>60.316927946221867</v>
          </cell>
          <cell r="X91">
            <v>106.47292354149965</v>
          </cell>
          <cell r="Y91">
            <v>33.379820390284195</v>
          </cell>
          <cell r="Z91">
            <v>7.7412597865984765</v>
          </cell>
          <cell r="AA91">
            <v>34.280107317767076</v>
          </cell>
          <cell r="AB91">
            <v>9.2709297001133564</v>
          </cell>
          <cell r="AC91">
            <v>230.44806828576128</v>
          </cell>
          <cell r="AD91">
            <v>53.419930547065491</v>
          </cell>
          <cell r="AE91">
            <v>68.490678026651722</v>
          </cell>
          <cell r="AF91">
            <v>145.90123097542062</v>
          </cell>
          <cell r="AG91">
            <v>135.74523428547593</v>
          </cell>
          <cell r="AH91">
            <v>193.68698675227279</v>
          </cell>
        </row>
        <row r="93">
          <cell r="E93" t="str">
            <v/>
          </cell>
          <cell r="F93" t="str">
            <v/>
          </cell>
          <cell r="G93" t="str">
            <v/>
          </cell>
          <cell r="H93" t="str">
            <v/>
          </cell>
          <cell r="I93" t="str">
            <v/>
          </cell>
          <cell r="J93" t="str">
            <v/>
          </cell>
          <cell r="K93" t="str">
            <v/>
          </cell>
          <cell r="L93" t="str">
            <v/>
          </cell>
          <cell r="M93" t="str">
            <v/>
          </cell>
          <cell r="N93" t="str">
            <v/>
          </cell>
          <cell r="O93">
            <v>201</v>
          </cell>
          <cell r="P93">
            <v>221</v>
          </cell>
          <cell r="Q93">
            <v>-57.36</v>
          </cell>
          <cell r="R93">
            <v>-58.377130000000001</v>
          </cell>
          <cell r="S93">
            <v>-34.761039999999994</v>
          </cell>
          <cell r="T93">
            <v>-26.474354999999999</v>
          </cell>
          <cell r="U93">
            <v>-43.212504320000001</v>
          </cell>
          <cell r="V93">
            <v>-26.5</v>
          </cell>
          <cell r="W93">
            <v>-71.080636341333317</v>
          </cell>
          <cell r="X93">
            <v>-83.213547000000005</v>
          </cell>
          <cell r="Y93">
            <v>-126.48441449999997</v>
          </cell>
          <cell r="Z93">
            <v>-147.00163231964027</v>
          </cell>
          <cell r="AA93">
            <v>-66.709632559276926</v>
          </cell>
          <cell r="AB93">
            <v>-76.813599469758699</v>
          </cell>
          <cell r="AC93">
            <v>-97.936166402539044</v>
          </cell>
          <cell r="AD93">
            <v>-103.32292392084348</v>
          </cell>
          <cell r="AE93">
            <v>-79.624778152101669</v>
          </cell>
          <cell r="AF93">
            <v>-101.19804763443352</v>
          </cell>
          <cell r="AG93">
            <v>-127.65739940985455</v>
          </cell>
          <cell r="AH93">
            <v>-123.98481570872914</v>
          </cell>
        </row>
        <row r="99">
          <cell r="E99" t="str">
            <v/>
          </cell>
          <cell r="F99" t="str">
            <v/>
          </cell>
          <cell r="G99" t="str">
            <v/>
          </cell>
          <cell r="H99" t="str">
            <v/>
          </cell>
          <cell r="I99" t="str">
            <v/>
          </cell>
          <cell r="J99" t="str">
            <v/>
          </cell>
          <cell r="K99" t="str">
            <v/>
          </cell>
          <cell r="L99" t="str">
            <v/>
          </cell>
          <cell r="M99" t="str">
            <v/>
          </cell>
          <cell r="N99" t="str">
            <v/>
          </cell>
          <cell r="O99">
            <v>-0.13520593881666665</v>
          </cell>
          <cell r="P99">
            <v>0.53091374651666667</v>
          </cell>
          <cell r="Q99">
            <v>-6.4206099999999849E-2</v>
          </cell>
          <cell r="R99">
            <v>-8.2563947331000254E-2</v>
          </cell>
          <cell r="S99">
            <v>-0.10300576179617604</v>
          </cell>
          <cell r="T99">
            <v>-0.70054304164143644</v>
          </cell>
          <cell r="U99">
            <v>-0.11175721450626305</v>
          </cell>
          <cell r="V99">
            <v>7.1557561710218168E-2</v>
          </cell>
          <cell r="W99">
            <v>-8.5890546008393104E-2</v>
          </cell>
          <cell r="X99">
            <v>-0.20673353078792461</v>
          </cell>
          <cell r="Y99">
            <v>2.2689164808999712E-2</v>
          </cell>
          <cell r="Z99">
            <v>0.22176176078672918</v>
          </cell>
          <cell r="AA99">
            <v>8.0591843260633858E-2</v>
          </cell>
          <cell r="AB99">
            <v>0.39873263634931433</v>
          </cell>
          <cell r="AC99">
            <v>0.31530050796216014</v>
          </cell>
          <cell r="AD99">
            <v>0.35399620752197053</v>
          </cell>
          <cell r="AE99">
            <v>0.36547408278935312</v>
          </cell>
          <cell r="AF99">
            <v>0.32450118184360549</v>
          </cell>
          <cell r="AG99">
            <v>0.39225173498889071</v>
          </cell>
          <cell r="AH99">
            <v>0.34744882773024988</v>
          </cell>
        </row>
        <row r="100">
          <cell r="E100" t="str">
            <v/>
          </cell>
          <cell r="F100" t="str">
            <v/>
          </cell>
          <cell r="G100" t="str">
            <v/>
          </cell>
          <cell r="H100" t="str">
            <v/>
          </cell>
          <cell r="I100" t="str">
            <v/>
          </cell>
          <cell r="J100" t="str">
            <v/>
          </cell>
          <cell r="K100" t="str">
            <v/>
          </cell>
          <cell r="L100" t="str">
            <v/>
          </cell>
          <cell r="M100" t="str">
            <v/>
          </cell>
          <cell r="N100" t="str">
            <v/>
          </cell>
          <cell r="O100">
            <v>-165.30043484895052</v>
          </cell>
          <cell r="P100">
            <v>64.123928649970765</v>
          </cell>
          <cell r="Q100">
            <v>-7.1309540037566972</v>
          </cell>
          <cell r="R100">
            <v>-8.1705651910727184</v>
          </cell>
          <cell r="S100">
            <v>-9.3349190439630032</v>
          </cell>
          <cell r="T100">
            <v>-89.054011443329856</v>
          </cell>
          <cell r="U100">
            <v>-13.234437717736366</v>
          </cell>
          <cell r="V100">
            <v>8.1635451550455596</v>
          </cell>
          <cell r="W100">
            <v>-8.5320904111218034</v>
          </cell>
          <cell r="X100">
            <v>-18.652943529787478</v>
          </cell>
          <cell r="Y100">
            <v>1.9349699917663068</v>
          </cell>
          <cell r="Z100">
            <v>18.50531811362114</v>
          </cell>
          <cell r="AA100">
            <v>6.8397645928311004</v>
          </cell>
          <cell r="AB100">
            <v>28.305070016839899</v>
          </cell>
          <cell r="AC100">
            <v>19.984275032952361</v>
          </cell>
          <cell r="AD100">
            <v>20.429967028621821</v>
          </cell>
          <cell r="AE100">
            <v>19.377064147412408</v>
          </cell>
          <cell r="AF100">
            <v>15.847577039322868</v>
          </cell>
          <cell r="AG100">
            <v>17.603344610840143</v>
          </cell>
          <cell r="AH100">
            <v>14.492770598963418</v>
          </cell>
        </row>
        <row r="102">
          <cell r="E102" t="str">
            <v/>
          </cell>
          <cell r="F102" t="str">
            <v/>
          </cell>
          <cell r="G102" t="str">
            <v/>
          </cell>
          <cell r="H102" t="str">
            <v/>
          </cell>
          <cell r="I102" t="str">
            <v/>
          </cell>
          <cell r="J102" t="str">
            <v/>
          </cell>
          <cell r="K102" t="str">
            <v/>
          </cell>
          <cell r="L102" t="str">
            <v/>
          </cell>
          <cell r="M102" t="str">
            <v/>
          </cell>
          <cell r="N102" t="str">
            <v/>
          </cell>
          <cell r="O102" t="str">
            <v/>
          </cell>
          <cell r="P102">
            <v>0.72515543862777776</v>
          </cell>
          <cell r="Q102">
            <v>-2.0366130794464976E-4</v>
          </cell>
          <cell r="R102">
            <v>5.4996016692721632E-2</v>
          </cell>
          <cell r="S102">
            <v>1.0422004167545837E-2</v>
          </cell>
          <cell r="T102">
            <v>-0.40925409045521455</v>
          </cell>
          <cell r="U102">
            <v>-6.0712135670041217E-2</v>
          </cell>
          <cell r="V102">
            <v>-3.3493401733559955E-2</v>
          </cell>
          <cell r="W102">
            <v>6.0199715271162094E-2</v>
          </cell>
          <cell r="X102">
            <v>7.1939275357502108E-4</v>
          </cell>
          <cell r="Y102">
            <v>-3.4488997800716084E-2</v>
          </cell>
          <cell r="Z102">
            <v>-7.6716354218470811E-2</v>
          </cell>
          <cell r="AA102">
            <v>-0.1460619223268711</v>
          </cell>
          <cell r="AB102">
            <v>0.10518956330244814</v>
          </cell>
          <cell r="AC102">
            <v>-2.0208121057822659E-2</v>
          </cell>
          <cell r="AD102">
            <v>-6.2784045721393095E-2</v>
          </cell>
          <cell r="AE102">
            <v>-6.7767773972101847E-2</v>
          </cell>
          <cell r="AF102">
            <v>-7.1012977247805448E-2</v>
          </cell>
          <cell r="AG102">
            <v>-5.3933806153809133E-2</v>
          </cell>
          <cell r="AH102">
            <v>-7.3962267623844197E-2</v>
          </cell>
        </row>
        <row r="103">
          <cell r="E103" t="str">
            <v/>
          </cell>
          <cell r="F103" t="str">
            <v/>
          </cell>
          <cell r="G103" t="str">
            <v/>
          </cell>
          <cell r="H103" t="str">
            <v/>
          </cell>
          <cell r="I103" t="str">
            <v/>
          </cell>
          <cell r="J103" t="str">
            <v/>
          </cell>
          <cell r="K103" t="str">
            <v/>
          </cell>
          <cell r="L103" t="str">
            <v/>
          </cell>
          <cell r="M103" t="str">
            <v/>
          </cell>
          <cell r="N103" t="str">
            <v/>
          </cell>
          <cell r="O103" t="str">
            <v/>
          </cell>
          <cell r="P103">
            <v>87.584501082881886</v>
          </cell>
          <cell r="Q103">
            <v>-2.2619337092553964E-2</v>
          </cell>
          <cell r="R103">
            <v>5.442430433173933</v>
          </cell>
          <cell r="S103">
            <v>0.94449634159685558</v>
          </cell>
          <cell r="T103">
            <v>-52.02495248433641</v>
          </cell>
          <cell r="U103">
            <v>-7.1896117112948632</v>
          </cell>
          <cell r="V103">
            <v>-3.8210482709747473</v>
          </cell>
          <cell r="W103">
            <v>5.980045968821222</v>
          </cell>
          <cell r="X103">
            <v>6.4908640398246342E-2</v>
          </cell>
          <cell r="Y103">
            <v>-2.9412795205229019</v>
          </cell>
          <cell r="Z103">
            <v>-6.4017373161793527</v>
          </cell>
          <cell r="AA103">
            <v>-12.396157281839566</v>
          </cell>
          <cell r="AB103">
            <v>7.467153884309143</v>
          </cell>
          <cell r="AC103">
            <v>-1.2808246067500484</v>
          </cell>
          <cell r="AD103">
            <v>-3.6234173043561135</v>
          </cell>
          <cell r="AE103">
            <v>-3.5929784496965609</v>
          </cell>
          <cell r="AF103">
            <v>-3.4680416919672776</v>
          </cell>
          <cell r="AG103">
            <v>-2.4204236494368652</v>
          </cell>
          <cell r="AH103">
            <v>-3.0851109346200527</v>
          </cell>
        </row>
        <row r="105">
          <cell r="E105" t="str">
            <v/>
          </cell>
          <cell r="F105" t="str">
            <v/>
          </cell>
          <cell r="G105" t="str">
            <v/>
          </cell>
          <cell r="H105" t="str">
            <v/>
          </cell>
          <cell r="I105" t="str">
            <v/>
          </cell>
          <cell r="J105" t="str">
            <v/>
          </cell>
          <cell r="K105" t="str">
            <v/>
          </cell>
          <cell r="L105" t="str">
            <v/>
          </cell>
          <cell r="M105" t="str">
            <v/>
          </cell>
          <cell r="N105" t="str">
            <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row>
        <row r="108">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row>
        <row r="109">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row>
        <row r="111">
          <cell r="E111" t="str">
            <v/>
          </cell>
          <cell r="F111" t="str">
            <v/>
          </cell>
          <cell r="G111" t="str">
            <v/>
          </cell>
          <cell r="H111" t="str">
            <v/>
          </cell>
          <cell r="I111" t="str">
            <v/>
          </cell>
          <cell r="J111" t="str">
            <v/>
          </cell>
          <cell r="K111" t="str">
            <v/>
          </cell>
          <cell r="L111" t="str">
            <v/>
          </cell>
          <cell r="M111" t="str">
            <v/>
          </cell>
          <cell r="N111" t="str">
            <v/>
          </cell>
          <cell r="O111">
            <v>8.1794061183333336E-2</v>
          </cell>
          <cell r="P111">
            <v>0.5282554386277778</v>
          </cell>
          <cell r="Q111">
            <v>1.3543837776528095E-2</v>
          </cell>
          <cell r="R111">
            <v>2.7892133837217684E-3</v>
          </cell>
          <cell r="S111">
            <v>5.2427339603721854E-2</v>
          </cell>
          <cell r="T111">
            <v>4.0776971186221811E-2</v>
          </cell>
          <cell r="U111">
            <v>4.0630788314535071E-3</v>
          </cell>
          <cell r="V111">
            <v>-3.0000000000003461E-4</v>
          </cell>
          <cell r="W111">
            <v>0.14749999999999988</v>
          </cell>
          <cell r="X111">
            <v>-1.3000000000000018E-2</v>
          </cell>
          <cell r="Y111">
            <v>-1.5126444653500331E-2</v>
          </cell>
          <cell r="Z111">
            <v>-2.1070961448353312E-2</v>
          </cell>
          <cell r="AA111">
            <v>-1.4239764784059639E-2</v>
          </cell>
          <cell r="AB111">
            <v>0</v>
          </cell>
          <cell r="AC111">
            <v>-5.882706696E-2</v>
          </cell>
          <cell r="AD111">
            <v>0</v>
          </cell>
          <cell r="AE111">
            <v>0</v>
          </cell>
          <cell r="AF111">
            <v>-3.6957502333714309E-3</v>
          </cell>
          <cell r="AG111">
            <v>-6.1595837222857136E-3</v>
          </cell>
          <cell r="AH111">
            <v>-6.1595837222857205E-3</v>
          </cell>
        </row>
        <row r="112">
          <cell r="E112" t="str">
            <v/>
          </cell>
          <cell r="F112" t="str">
            <v/>
          </cell>
          <cell r="G112" t="str">
            <v/>
          </cell>
          <cell r="H112" t="str">
            <v/>
          </cell>
          <cell r="I112" t="str">
            <v/>
          </cell>
          <cell r="J112" t="str">
            <v/>
          </cell>
          <cell r="K112" t="str">
            <v/>
          </cell>
          <cell r="L112" t="str">
            <v/>
          </cell>
          <cell r="M112" t="str">
            <v/>
          </cell>
          <cell r="N112" t="str">
            <v/>
          </cell>
          <cell r="O112">
            <v>100</v>
          </cell>
          <cell r="P112">
            <v>65.536352141099115</v>
          </cell>
          <cell r="Q112">
            <v>1.5777160502220939</v>
          </cell>
          <cell r="R112">
            <v>0.31017623010458606</v>
          </cell>
          <cell r="S112">
            <v>6.0354103178977763</v>
          </cell>
          <cell r="T112">
            <v>8.9533260688220544</v>
          </cell>
          <cell r="U112">
            <v>0.88208442864987113</v>
          </cell>
          <cell r="V112">
            <v>-6.4561602883506514E-2</v>
          </cell>
          <cell r="W112">
            <v>31.141834510951501</v>
          </cell>
          <cell r="X112">
            <v>-2.7934439272914369</v>
          </cell>
          <cell r="Y112">
            <v>-3.3479780808219015</v>
          </cell>
          <cell r="Z112">
            <v>-5.2783246531230992</v>
          </cell>
          <cell r="AA112">
            <v>-13.968201571918232</v>
          </cell>
          <cell r="AB112">
            <v>0</v>
          </cell>
          <cell r="AC112">
            <v>-136.43562759226364</v>
          </cell>
          <cell r="AD112">
            <v>0</v>
          </cell>
          <cell r="AE112">
            <v>0</v>
          </cell>
          <cell r="AF112">
            <v>-9.3750000000000053</v>
          </cell>
          <cell r="AG112">
            <v>-18.518518518518519</v>
          </cell>
          <cell r="AH112">
            <v>-22.727272727272755</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5">
          <cell r="E115">
            <v>0</v>
          </cell>
          <cell r="F115">
            <v>0</v>
          </cell>
          <cell r="G115">
            <v>0</v>
          </cell>
          <cell r="H115">
            <v>0</v>
          </cell>
          <cell r="I115">
            <v>0</v>
          </cell>
          <cell r="J115">
            <v>0</v>
          </cell>
          <cell r="K115">
            <v>0</v>
          </cell>
          <cell r="L115">
            <v>0</v>
          </cell>
          <cell r="M115">
            <v>0</v>
          </cell>
          <cell r="N115">
            <v>0</v>
          </cell>
          <cell r="O115">
            <v>81.794061183333341</v>
          </cell>
          <cell r="P115">
            <v>827.94949981111108</v>
          </cell>
          <cell r="Q115">
            <v>900.38583850316638</v>
          </cell>
          <cell r="R115">
            <v>1010.5047251958881</v>
          </cell>
          <cell r="S115">
            <v>1103.445689363434</v>
          </cell>
          <cell r="T115">
            <v>786.6496189082194</v>
          </cell>
          <cell r="U115">
            <v>844.44248323817817</v>
          </cell>
          <cell r="V115">
            <v>876.55008150461822</v>
          </cell>
          <cell r="W115">
            <v>1006.676463442447</v>
          </cell>
          <cell r="X115">
            <v>1108.315856196022</v>
          </cell>
          <cell r="Y115">
            <v>1172.5848413953058</v>
          </cell>
          <cell r="Z115">
            <v>1198.3677309686336</v>
          </cell>
          <cell r="AA115">
            <v>1178.283874639543</v>
          </cell>
          <cell r="AB115">
            <v>1408.6968734297113</v>
          </cell>
          <cell r="AC115">
            <v>1577.7430376746543</v>
          </cell>
          <cell r="AD115">
            <v>1732.7301949436903</v>
          </cell>
          <cell r="AE115">
            <v>1886.1169060956952</v>
          </cell>
          <cell r="AF115">
            <v>2047.6390872776014</v>
          </cell>
          <cell r="AG115">
            <v>2228.2795892511358</v>
          </cell>
          <cell r="AH115">
            <v>2397.3941032027433</v>
          </cell>
        </row>
        <row r="117">
          <cell r="E117">
            <v>0</v>
          </cell>
          <cell r="F117">
            <v>0</v>
          </cell>
          <cell r="G117">
            <v>0</v>
          </cell>
          <cell r="H117">
            <v>0</v>
          </cell>
          <cell r="I117">
            <v>0</v>
          </cell>
          <cell r="J117">
            <v>0</v>
          </cell>
          <cell r="K117">
            <v>0</v>
          </cell>
          <cell r="L117">
            <v>0</v>
          </cell>
          <cell r="M117">
            <v>0</v>
          </cell>
          <cell r="N117">
            <v>0</v>
          </cell>
          <cell r="O117">
            <v>81.794061183333341</v>
          </cell>
          <cell r="P117">
            <v>827.94949981111108</v>
          </cell>
          <cell r="Q117">
            <v>900.38583850316638</v>
          </cell>
          <cell r="R117">
            <v>1010.5047251958881</v>
          </cell>
          <cell r="S117">
            <v>1103.445689363434</v>
          </cell>
          <cell r="T117">
            <v>786.6496189082194</v>
          </cell>
          <cell r="U117">
            <v>844.44248323817817</v>
          </cell>
          <cell r="V117">
            <v>876.55008150461822</v>
          </cell>
          <cell r="W117">
            <v>1006.676463442447</v>
          </cell>
          <cell r="X117">
            <v>1108.315856196022</v>
          </cell>
          <cell r="Y117">
            <v>1172.5848413953058</v>
          </cell>
          <cell r="Z117">
            <v>1198.3677309686336</v>
          </cell>
          <cell r="AA117">
            <v>1178.283874639543</v>
          </cell>
          <cell r="AB117">
            <v>1408.6968734297113</v>
          </cell>
          <cell r="AC117">
            <v>1577.7430376746543</v>
          </cell>
          <cell r="AD117">
            <v>1732.7301949436903</v>
          </cell>
          <cell r="AE117">
            <v>1886.1169060956952</v>
          </cell>
          <cell r="AF117">
            <v>2047.6390872776014</v>
          </cell>
          <cell r="AG117">
            <v>2228.2795892511358</v>
          </cell>
          <cell r="AH117">
            <v>2397.3941032027433</v>
          </cell>
        </row>
        <row r="118">
          <cell r="E118">
            <v>83.267014573502806</v>
          </cell>
          <cell r="F118">
            <v>108.26983070001</v>
          </cell>
          <cell r="G118">
            <v>94.566059618111495</v>
          </cell>
          <cell r="H118">
            <v>52.594333784043599</v>
          </cell>
          <cell r="I118">
            <v>40.176821840279402</v>
          </cell>
          <cell r="J118">
            <v>23.411148410756098</v>
          </cell>
          <cell r="K118">
            <v>23.4310118147114</v>
          </cell>
          <cell r="L118">
            <v>36.709776943025602</v>
          </cell>
          <cell r="M118">
            <v>166.21979893842899</v>
          </cell>
          <cell r="N118">
            <v>430.19886840786802</v>
          </cell>
          <cell r="O118">
            <v>223.59170000581099</v>
          </cell>
          <cell r="P118">
            <v>2.5917125883058998</v>
          </cell>
          <cell r="Q118">
            <v>41.991716977163399</v>
          </cell>
          <cell r="R118">
            <v>149.76735813120001</v>
          </cell>
          <cell r="S118">
            <v>207.30929592404999</v>
          </cell>
          <cell r="T118">
            <v>244.3126094175</v>
          </cell>
          <cell r="U118">
            <v>286.65559349384</v>
          </cell>
          <cell r="V118">
            <v>314.37851696899997</v>
          </cell>
          <cell r="W118">
            <v>389.99161236635001</v>
          </cell>
          <cell r="X118">
            <v>494.06120919861797</v>
          </cell>
          <cell r="Y118">
            <v>620.74157486522404</v>
          </cell>
          <cell r="Z118">
            <v>744.78329858956704</v>
          </cell>
          <cell r="AA118">
            <v>842.62309239808803</v>
          </cell>
          <cell r="AB118">
            <v>1013.04066449506</v>
          </cell>
          <cell r="AC118" t="str">
            <v/>
          </cell>
          <cell r="AD118" t="str">
            <v/>
          </cell>
          <cell r="AE118" t="str">
            <v/>
          </cell>
          <cell r="AF118" t="str">
            <v/>
          </cell>
          <cell r="AG118" t="str">
            <v/>
          </cell>
          <cell r="AH118" t="str">
            <v/>
          </cell>
        </row>
        <row r="119">
          <cell r="E119">
            <v>0</v>
          </cell>
          <cell r="F119">
            <v>0</v>
          </cell>
          <cell r="G119">
            <v>0</v>
          </cell>
          <cell r="H119">
            <v>0</v>
          </cell>
          <cell r="I119">
            <v>0</v>
          </cell>
          <cell r="J119">
            <v>0</v>
          </cell>
          <cell r="K119">
            <v>0</v>
          </cell>
          <cell r="L119">
            <v>0</v>
          </cell>
          <cell r="M119">
            <v>0</v>
          </cell>
          <cell r="N119">
            <v>0</v>
          </cell>
          <cell r="O119">
            <v>81.794061183333341</v>
          </cell>
          <cell r="P119">
            <v>806.0494998111111</v>
          </cell>
          <cell r="Q119">
            <v>858.44583850316644</v>
          </cell>
          <cell r="R119">
            <v>899.23505188688819</v>
          </cell>
          <cell r="S119">
            <v>868.66239149061005</v>
          </cell>
          <cell r="T119">
            <v>455.43936267683188</v>
          </cell>
          <cell r="U119">
            <v>460.62244151305373</v>
          </cell>
          <cell r="V119">
            <v>464.6724780692756</v>
          </cell>
          <cell r="W119">
            <v>473.63940601549746</v>
          </cell>
          <cell r="X119">
            <v>465.3753695569971</v>
          </cell>
          <cell r="Y119">
            <v>451.80835382849676</v>
          </cell>
          <cell r="Z119">
            <v>399.19790526499662</v>
          </cell>
          <cell r="AA119">
            <v>101.944153016</v>
          </cell>
          <cell r="AB119">
            <v>101.944153016</v>
          </cell>
          <cell r="AC119">
            <v>43.117086055999998</v>
          </cell>
          <cell r="AD119">
            <v>43.117086055999998</v>
          </cell>
          <cell r="AE119">
            <v>43.117086055999998</v>
          </cell>
          <cell r="AF119">
            <v>39.421335822628571</v>
          </cell>
          <cell r="AG119">
            <v>33.261752100342854</v>
          </cell>
          <cell r="AH119">
            <v>27.102168378057137</v>
          </cell>
        </row>
        <row r="120">
          <cell r="E120" t="str">
            <v/>
          </cell>
          <cell r="F120" t="str">
            <v/>
          </cell>
          <cell r="G120" t="str">
            <v/>
          </cell>
          <cell r="H120" t="str">
            <v/>
          </cell>
          <cell r="I120" t="str">
            <v/>
          </cell>
          <cell r="J120" t="str">
            <v/>
          </cell>
          <cell r="K120" t="str">
            <v/>
          </cell>
          <cell r="L120" t="str">
            <v/>
          </cell>
          <cell r="M120" t="str">
            <v/>
          </cell>
          <cell r="N120" t="str">
            <v/>
          </cell>
          <cell r="O120">
            <v>217</v>
          </cell>
          <cell r="P120">
            <v>215.24169211111109</v>
          </cell>
          <cell r="Q120">
            <v>136.64243869205518</v>
          </cell>
          <cell r="R120">
            <v>192.68283402372188</v>
          </cell>
          <cell r="S120">
            <v>195.94672596372186</v>
          </cell>
          <cell r="T120">
            <v>383.74697118622186</v>
          </cell>
          <cell r="U120">
            <v>169.55007883622184</v>
          </cell>
          <cell r="V120">
            <v>-39.449963443778117</v>
          </cell>
          <cell r="W120">
            <v>216.01692794622187</v>
          </cell>
          <cell r="X120">
            <v>308.37292354149963</v>
          </cell>
          <cell r="Y120">
            <v>41.579820390284212</v>
          </cell>
          <cell r="Z120">
            <v>-195.97887121340153</v>
          </cell>
          <cell r="AA120">
            <v>-100.67569958972446</v>
          </cell>
          <cell r="AB120">
            <v>-168.31963755914592</v>
          </cell>
          <cell r="AC120">
            <v>-146.25434371721713</v>
          </cell>
          <cell r="AD120">
            <v>-199.00905025293451</v>
          </cell>
          <cell r="AE120">
            <v>-212.08737163734827</v>
          </cell>
          <cell r="AF120">
            <v>-162.97900066169939</v>
          </cell>
          <cell r="AG120">
            <v>-211.61123301535605</v>
          </cell>
          <cell r="AH120">
            <v>-178.33431377864241</v>
          </cell>
        </row>
        <row r="121">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row>
        <row r="122">
          <cell r="E122" t="str">
            <v/>
          </cell>
          <cell r="F122" t="str">
            <v/>
          </cell>
          <cell r="G122" t="str">
            <v/>
          </cell>
          <cell r="H122" t="str">
            <v/>
          </cell>
          <cell r="I122" t="str">
            <v/>
          </cell>
          <cell r="J122" t="str">
            <v/>
          </cell>
          <cell r="K122" t="str">
            <v/>
          </cell>
          <cell r="L122" t="str">
            <v/>
          </cell>
          <cell r="M122" t="str">
            <v/>
          </cell>
          <cell r="N122" t="str">
            <v/>
          </cell>
          <cell r="O122" t="str">
            <v/>
          </cell>
          <cell r="P122">
            <v>21</v>
          </cell>
          <cell r="Q122">
            <v>72.64</v>
          </cell>
          <cell r="R122">
            <v>55.122869999999999</v>
          </cell>
          <cell r="S122">
            <v>82.518959999999993</v>
          </cell>
          <cell r="T122">
            <v>92.458020000000005</v>
          </cell>
          <cell r="U122">
            <v>118.505</v>
          </cell>
          <cell r="V122">
            <v>65.600999999999999</v>
          </cell>
          <cell r="W122">
            <v>69.926666666666677</v>
          </cell>
          <cell r="X122">
            <v>100.92</v>
          </cell>
          <cell r="Y122">
            <v>98.75798300000001</v>
          </cell>
          <cell r="Z122">
            <v>102.49924379179845</v>
          </cell>
          <cell r="AA122">
            <v>125.9780659977805</v>
          </cell>
          <cell r="AB122">
            <v>125.22343548772027</v>
          </cell>
          <cell r="AC122">
            <v>189.25428530276565</v>
          </cell>
          <cell r="AD122">
            <v>217.77120299042909</v>
          </cell>
          <cell r="AE122">
            <v>221.15448512410671</v>
          </cell>
          <cell r="AF122">
            <v>232.53515842971154</v>
          </cell>
          <cell r="AG122">
            <v>234.57430812734378</v>
          </cell>
          <cell r="AH122">
            <v>243.07678157545166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SUPPORT"/>
      <sheetName val="2002"/>
      <sheetName val="200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zprom1"/>
      <sheetName val="Triangle private"/>
      <sheetName val="energy trg"/>
      <sheetName val="Triangle_private"/>
      <sheetName val="energy_trg"/>
    </sheetNames>
    <sheetDataSet>
      <sheetData sheetId="0" refreshError="1"/>
      <sheetData sheetId="1" refreshError="1">
        <row r="14">
          <cell r="C14">
            <v>4</v>
          </cell>
        </row>
        <row r="15">
          <cell r="C15">
            <v>14</v>
          </cell>
        </row>
        <row r="16">
          <cell r="C16">
            <v>7.0000000000000007E-2</v>
          </cell>
        </row>
        <row r="17">
          <cell r="C17">
            <v>7.0000000000000007E-2</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rian"/>
      <sheetName val="A5"/>
      <sheetName val="debt stock table"/>
      <sheetName val="Aggregate "/>
      <sheetName val="03-05 previous"/>
      <sheetName val="new disbursements assumption"/>
      <sheetName val="BOP"/>
      <sheetName val="Disrbursments"/>
      <sheetName val="Sheet1"/>
      <sheetName val="Table debt service"/>
      <sheetName val="Aid"/>
      <sheetName val="Triangle arrears interests"/>
      <sheetName val="copydebt service"/>
      <sheetName val="Obligations "/>
      <sheetName val="Triangle lower ceilings"/>
      <sheetName val="Stress_Depreciation"/>
      <sheetName val="Stress_Combined"/>
      <sheetName val="Stress_CAB"/>
      <sheetName val="Stress_deflator"/>
      <sheetName val="Stress_GDP"/>
      <sheetName val="Stress_irate"/>
      <sheetName val="Stress_base"/>
      <sheetName val="Table_GEF"/>
      <sheetName val="Table"/>
      <sheetName val="Input_external"/>
      <sheetName val="NETpv"/>
      <sheetName val="Triangle arrears"/>
      <sheetName val="Stock arrears"/>
      <sheetName val="arrears"/>
      <sheetName val="Trian.new non-conc.disbur"/>
      <sheetName val="Instructions"/>
      <sheetName val="Aggregate previous"/>
      <sheetName val="debt stock"/>
      <sheetName val="private debt triangle"/>
      <sheetName val="00-02"/>
      <sheetName val="2002"/>
      <sheetName val="Input"/>
      <sheetName val="Goods"/>
      <sheetName val="ouput fiscal"/>
      <sheetName val="Table BOP  presenation"/>
      <sheetName val="TradeProj"/>
      <sheetName val="Services"/>
      <sheetName val="FDI, incl Privatization"/>
      <sheetName val="Capital"/>
      <sheetName val="private debt"/>
      <sheetName val="Disbursements2003"/>
      <sheetName val="03-05"/>
      <sheetName val="06-08"/>
      <sheetName val="09-11"/>
      <sheetName val="12-13"/>
      <sheetName val="Debt"/>
      <sheetName val="Output real"/>
      <sheetName val="rescheduling"/>
      <sheetName val="IMF disb"/>
      <sheetName val="Prog Finance"/>
      <sheetName val="X-budget"/>
      <sheetName val="Table Fin req"/>
      <sheetName val="PC-cap"/>
      <sheetName val="RED-tb26"/>
      <sheetName val="RED-tb27-30"/>
      <sheetName val="RED-tb27-30 (2)"/>
      <sheetName val="RED-tb31"/>
      <sheetName val="Sustainability Input"/>
      <sheetName val="9 monthsbop"/>
      <sheetName val="Table Fin req "/>
      <sheetName val="Q5"/>
      <sheetName val="ControlSheet"/>
      <sheetName val="Q6"/>
      <sheetName val="Q7"/>
      <sheetName val="Sheet1 (2)"/>
      <sheetName val="BOP formatted"/>
      <sheetName val="deflators and volume"/>
      <sheetName val="table  "/>
      <sheetName val="BOP GDP"/>
      <sheetName val="Sheet1 (3)"/>
      <sheetName val="table deflat and volume  "/>
      <sheetName val="Stock april"/>
      <sheetName val="09-10"/>
      <sheetName val="Output for charts_BOP"/>
      <sheetName val="out_real"/>
      <sheetName val="imf new borrowing"/>
      <sheetName val="debt service of arrears"/>
      <sheetName val="ouput marian"/>
      <sheetName val="FDI"/>
      <sheetName val="input pier"/>
      <sheetName val="Output for charts_trade"/>
      <sheetName val="Disb 2004"/>
      <sheetName val="BOP formatted EU"/>
      <sheetName val="WEOQ5"/>
      <sheetName val="WEOQ6"/>
      <sheetName val="WEOQ7"/>
      <sheetName val="Table Fin req  EU"/>
      <sheetName val="IMF "/>
      <sheetName val="out-DSA"/>
      <sheetName val="out fiscal"/>
      <sheetName val="BOP table"/>
      <sheetName val="Main"/>
      <sheetName val="chart "/>
      <sheetName val="disb MT"/>
      <sheetName val="Trian. non-conc.disb"/>
      <sheetName val="Disb.proj"/>
      <sheetName val="Dbt.Serv"/>
      <sheetName val="DS of arrears"/>
      <sheetName val="Fin req"/>
      <sheetName val="BOP Euro"/>
      <sheetName val="IMF  REDLINE"/>
      <sheetName val=""/>
      <sheetName val="debt_stock_table"/>
      <sheetName val="Aggregate_"/>
      <sheetName val="03-05_previous"/>
      <sheetName val="new_disbursements_assumption"/>
      <sheetName val="Table_debt_service"/>
      <sheetName val="Triangle_arrears_interests"/>
      <sheetName val="copydebt_service"/>
      <sheetName val="Obligations_"/>
      <sheetName val="Triangle_lower_ceilings"/>
      <sheetName val="Triangle_arrears"/>
      <sheetName val="Stock_arrears"/>
      <sheetName val="Trian_new_non-conc_disbur"/>
      <sheetName val="Aggregate_previous"/>
      <sheetName val="debt_stock"/>
      <sheetName val="private_debt_triangle"/>
      <sheetName val="ouput_fiscal"/>
      <sheetName val="Table_BOP__presenation"/>
      <sheetName val="FDI,_incl_Privatization"/>
      <sheetName val="private_debt"/>
      <sheetName val="Output_real"/>
      <sheetName val="IMF_disb"/>
      <sheetName val="Prog_Finance"/>
      <sheetName val="Table_Fin_req"/>
      <sheetName val="RED-tb27-30_(2)"/>
      <sheetName val="Sustainability_Input"/>
      <sheetName val="9_monthsbop"/>
      <sheetName val="Table_Fin_req_"/>
      <sheetName val="Sheet1_(2)"/>
      <sheetName val="BOP_formatted"/>
      <sheetName val="deflators_and_volume"/>
      <sheetName val="table__"/>
      <sheetName val="BOP_GDP"/>
      <sheetName val="Sheet1_(3)"/>
      <sheetName val="table_deflat_and_volume__"/>
      <sheetName val="Stock_april"/>
      <sheetName val="Output_for_charts_BOP"/>
      <sheetName val="imf_new_borrowing"/>
      <sheetName val="debt_service_of_arrears"/>
      <sheetName val="ouput_marian"/>
      <sheetName val="input_pier"/>
      <sheetName val="Output_for_charts_trade"/>
      <sheetName val="Disb_2004"/>
      <sheetName val="BOP_formatted_EU"/>
      <sheetName val="Table_Fin_req__EU"/>
      <sheetName val="IMF_"/>
      <sheetName val="out_fiscal"/>
      <sheetName val="BOP_table"/>
      <sheetName val="chart_"/>
      <sheetName val="disb_MT"/>
      <sheetName val="Trian__non-conc_disb"/>
      <sheetName val="Disb_proj"/>
      <sheetName val="Dbt_Serv"/>
      <sheetName val="DS_of_arrears"/>
      <sheetName val="Fin_req"/>
      <sheetName val="BOP_Euro"/>
      <sheetName val="IMF__REDL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9">
          <cell r="B39" t="str">
            <v xml:space="preserve">      Greece 2/</v>
          </cell>
          <cell r="AE39">
            <v>0.28749999999999998</v>
          </cell>
          <cell r="AF39">
            <v>0.28749999999999998</v>
          </cell>
          <cell r="AG39">
            <v>0.28749999999999998</v>
          </cell>
          <cell r="AH39">
            <v>0.28749999999999998</v>
          </cell>
          <cell r="AI39">
            <v>1.1499999999999999</v>
          </cell>
          <cell r="AJ39">
            <v>0.3</v>
          </cell>
        </row>
        <row r="40">
          <cell r="B40" t="str">
            <v xml:space="preserve">      UK</v>
          </cell>
          <cell r="AE40">
            <v>0.2175</v>
          </cell>
          <cell r="AF40">
            <v>0.2175</v>
          </cell>
          <cell r="AG40">
            <v>0.2175</v>
          </cell>
          <cell r="AH40">
            <v>0.2175</v>
          </cell>
          <cell r="AI40">
            <v>0.87</v>
          </cell>
          <cell r="AJ40">
            <v>0.129</v>
          </cell>
        </row>
        <row r="41">
          <cell r="B41" t="str">
            <v xml:space="preserve">    others including  Stability Pact</v>
          </cell>
          <cell r="AE41">
            <v>0</v>
          </cell>
          <cell r="AF41">
            <v>0</v>
          </cell>
          <cell r="AG41">
            <v>0</v>
          </cell>
          <cell r="AH41">
            <v>0</v>
          </cell>
          <cell r="AI41">
            <v>0</v>
          </cell>
          <cell r="AJ41">
            <v>0</v>
          </cell>
        </row>
        <row r="43">
          <cell r="A43" t="str">
            <v>c.</v>
          </cell>
          <cell r="B43" t="str">
            <v>Food, commodity and humanitarian aid</v>
          </cell>
          <cell r="D43">
            <v>0</v>
          </cell>
          <cell r="E43">
            <v>0</v>
          </cell>
          <cell r="F43">
            <v>0</v>
          </cell>
          <cell r="G43">
            <v>0</v>
          </cell>
          <cell r="H43">
            <v>81</v>
          </cell>
          <cell r="I43">
            <v>252</v>
          </cell>
          <cell r="J43">
            <v>228.26</v>
          </cell>
          <cell r="K43">
            <v>104.56</v>
          </cell>
          <cell r="L43">
            <v>0</v>
          </cell>
          <cell r="M43">
            <v>0</v>
          </cell>
          <cell r="N43">
            <v>0</v>
          </cell>
          <cell r="O43">
            <v>0</v>
          </cell>
          <cell r="P43">
            <v>0</v>
          </cell>
          <cell r="Q43">
            <v>1.6500000000000001</v>
          </cell>
          <cell r="R43">
            <v>0</v>
          </cell>
          <cell r="S43">
            <v>0</v>
          </cell>
          <cell r="T43">
            <v>0</v>
          </cell>
          <cell r="U43">
            <v>0</v>
          </cell>
          <cell r="V43">
            <v>0</v>
          </cell>
          <cell r="W43">
            <v>0</v>
          </cell>
          <cell r="X43">
            <v>11.759</v>
          </cell>
          <cell r="Y43">
            <v>12.021000000000001</v>
          </cell>
          <cell r="Z43">
            <v>23.78</v>
          </cell>
          <cell r="AA43">
            <v>3</v>
          </cell>
          <cell r="AB43">
            <v>13.323998211091233</v>
          </cell>
          <cell r="AC43">
            <v>16.323998211091233</v>
          </cell>
          <cell r="AD43">
            <v>196.30999999999997</v>
          </cell>
          <cell r="AE43">
            <v>0.69</v>
          </cell>
          <cell r="AF43">
            <v>0.69</v>
          </cell>
          <cell r="AG43">
            <v>0.42000000000000004</v>
          </cell>
          <cell r="AH43">
            <v>23.470799999999997</v>
          </cell>
          <cell r="AI43">
            <v>25.270799999999998</v>
          </cell>
          <cell r="AJ43">
            <v>0.6978357083333333</v>
          </cell>
        </row>
        <row r="44">
          <cell r="B44" t="str">
            <v xml:space="preserve">      ECHO 2/</v>
          </cell>
          <cell r="D44">
            <v>0</v>
          </cell>
          <cell r="E44">
            <v>0</v>
          </cell>
          <cell r="F44">
            <v>0</v>
          </cell>
          <cell r="G44">
            <v>0</v>
          </cell>
          <cell r="H44">
            <v>0</v>
          </cell>
          <cell r="I44">
            <v>74</v>
          </cell>
          <cell r="J44">
            <v>5</v>
          </cell>
          <cell r="K44">
            <v>0</v>
          </cell>
          <cell r="L44">
            <v>0</v>
          </cell>
          <cell r="M44">
            <v>0</v>
          </cell>
          <cell r="N44">
            <v>0</v>
          </cell>
          <cell r="O44">
            <v>0</v>
          </cell>
          <cell r="P44">
            <v>0</v>
          </cell>
          <cell r="Q44">
            <v>0</v>
          </cell>
          <cell r="R44">
            <v>0</v>
          </cell>
          <cell r="S44">
            <v>0</v>
          </cell>
          <cell r="U44">
            <v>0</v>
          </cell>
          <cell r="V44">
            <v>0</v>
          </cell>
          <cell r="W44">
            <v>0</v>
          </cell>
          <cell r="X44">
            <v>2</v>
          </cell>
          <cell r="Y44">
            <v>7.49</v>
          </cell>
          <cell r="Z44">
            <v>9.49</v>
          </cell>
          <cell r="AA44">
            <v>0</v>
          </cell>
          <cell r="AB44">
            <v>9.8389982110912335</v>
          </cell>
          <cell r="AC44">
            <v>9.8389982110912335</v>
          </cell>
          <cell r="AD44">
            <v>10</v>
          </cell>
          <cell r="AE44">
            <v>0.24</v>
          </cell>
          <cell r="AF44">
            <v>0.24</v>
          </cell>
          <cell r="AG44">
            <v>0.24</v>
          </cell>
          <cell r="AH44">
            <v>1.6800000000000002</v>
          </cell>
          <cell r="AI44">
            <v>2.4</v>
          </cell>
          <cell r="AJ44">
            <v>0.44783570833333336</v>
          </cell>
        </row>
        <row r="45">
          <cell r="B45" t="str">
            <v xml:space="preserve">      Italy direct financing 2/</v>
          </cell>
          <cell r="D45">
            <v>0</v>
          </cell>
          <cell r="E45">
            <v>0</v>
          </cell>
          <cell r="F45">
            <v>0</v>
          </cell>
          <cell r="G45">
            <v>0</v>
          </cell>
          <cell r="H45">
            <v>0</v>
          </cell>
          <cell r="I45">
            <v>0</v>
          </cell>
          <cell r="J45">
            <v>36.200000000000003</v>
          </cell>
          <cell r="K45">
            <v>1.2</v>
          </cell>
          <cell r="Q45">
            <v>0</v>
          </cell>
          <cell r="W45">
            <v>0</v>
          </cell>
          <cell r="X45">
            <v>1.18</v>
          </cell>
          <cell r="Y45">
            <v>0</v>
          </cell>
          <cell r="Z45">
            <v>1.18</v>
          </cell>
          <cell r="AA45">
            <v>3</v>
          </cell>
          <cell r="AB45">
            <v>3</v>
          </cell>
          <cell r="AC45">
            <v>6</v>
          </cell>
          <cell r="AD45">
            <v>3</v>
          </cell>
          <cell r="AE45">
            <v>0.45</v>
          </cell>
          <cell r="AF45">
            <v>0.45</v>
          </cell>
          <cell r="AG45">
            <v>0.18000000000000002</v>
          </cell>
          <cell r="AH45">
            <v>0.72000000000000008</v>
          </cell>
          <cell r="AI45">
            <v>1.8</v>
          </cell>
          <cell r="AJ45">
            <v>0.25</v>
          </cell>
        </row>
        <row r="46">
          <cell r="B46" t="str">
            <v xml:space="preserve">      Switzerland 3/</v>
          </cell>
          <cell r="D46">
            <v>0</v>
          </cell>
          <cell r="E46">
            <v>0</v>
          </cell>
          <cell r="F46">
            <v>0</v>
          </cell>
          <cell r="G46">
            <v>0</v>
          </cell>
          <cell r="H46">
            <v>0</v>
          </cell>
          <cell r="I46">
            <v>0</v>
          </cell>
          <cell r="J46">
            <v>0.26</v>
          </cell>
          <cell r="K46">
            <v>0.66</v>
          </cell>
          <cell r="Q46">
            <v>1.0840000000000001</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large_projects"/>
      <sheetName val="BoP_OUT_Medium"/>
      <sheetName val="BoP_OUT_Long"/>
      <sheetName val="IMF_Assistance"/>
      <sheetName val="Terms_of_Trade"/>
      <sheetName val="Key_Ratios"/>
      <sheetName val="Debt_Service__Long"/>
      <sheetName val="DebtService_to_budget"/>
      <sheetName val="Workspace_contents"/>
      <sheetName val="MULT-Ass_"/>
      <sheetName val="Tab_4"/>
      <sheetName val="by_creditor-after"/>
      <sheetName val="by_creditor-before"/>
      <sheetName val="Bilateral_Assistance"/>
      <sheetName val="by_type_of_debt-after"/>
      <sheetName val="by_type_of_debt-before"/>
    </sheetNames>
    <sheetDataSet>
      <sheetData sheetId="0" refreshError="1"/>
      <sheetData sheetId="1" refreshError="1"/>
      <sheetData sheetId="2" refreshError="1"/>
      <sheetData sheetId="3" refreshError="1">
        <row r="1">
          <cell r="O1" t="str">
            <v>Naples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OC"/>
      <sheetName val="Monthly"/>
      <sheetName val="Basket"/>
      <sheetName val="cpi_SA"/>
      <sheetName val="SA_HP"/>
      <sheetName val="Annual"/>
      <sheetName val="E"/>
      <sheetName val="SA CPI Fig."/>
      <sheetName val="SA HP Fig."/>
      <sheetName val="Chart1"/>
      <sheetName val="Chart2"/>
      <sheetName val="ControlSheet"/>
      <sheetName val="Module1"/>
      <sheetName val="HP-filt Fig."/>
      <sheetName val="SA_CPI_Fig_"/>
      <sheetName val="SA_HP_Fig_"/>
      <sheetName val="HP-filt_Fig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Quarterly Raw Data"/>
      <sheetName val="Quarterly MacroFlow"/>
      <sheetName val="Quarterly_Raw_Data"/>
      <sheetName val="Quarterly_MacroFlow"/>
    </sheetNames>
    <sheetDataSet>
      <sheetData sheetId="0" refreshError="1">
        <row r="20">
          <cell r="AB20" t="str">
            <v>weo@imf.org</v>
          </cell>
        </row>
        <row r="23">
          <cell r="AB23" t="str">
            <v>U</v>
          </cell>
        </row>
        <row r="26">
          <cell r="AB26" t="str">
            <v>I:\data\wrs\master\help\wrsbefor.rft</v>
          </cell>
        </row>
        <row r="27">
          <cell r="AB27" t="str">
            <v>I:\data\wrs\master\help\wrsnews.rft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gues"/>
      <sheetName val="FMN1.1"/>
      <sheetName val="funks"/>
      <sheetName val="Ne % ndaj GDP"/>
      <sheetName val="Buxh_kons"/>
      <sheetName val="Krahasim me planin"/>
      <sheetName val="Funk94-97"/>
      <sheetName val="Shp_minis"/>
      <sheetName val="Shp_min"/>
      <sheetName val="shp_rreth"/>
      <sheetName val="Rrethet"/>
      <sheetName val="Inv-1"/>
      <sheetName val="Ardh-pa-tansf"/>
      <sheetName val="ardh"/>
      <sheetName val="tat_dog94_97"/>
      <sheetName val="tat_dog "/>
      <sheetName val="Deficiti"/>
      <sheetName val="deficiti (2)"/>
      <sheetName val="Borxhi ne vite"/>
      <sheetName val="borxh_b"/>
      <sheetName val="2006-reg (2)"/>
    </sheetNames>
    <sheetDataSet>
      <sheetData sheetId="0">
        <row r="1">
          <cell r="A1" t="str">
            <v>Treguesit Kryesore Makroekonomike per vitet 2000-2006</v>
          </cell>
        </row>
        <row r="2">
          <cell r="A2" t="str">
            <v>Main Macroeconomic Indicators 2000-2006</v>
          </cell>
        </row>
        <row r="4">
          <cell r="B4">
            <v>1990</v>
          </cell>
          <cell r="C4">
            <v>1991</v>
          </cell>
          <cell r="D4">
            <v>1992</v>
          </cell>
          <cell r="E4">
            <v>1993</v>
          </cell>
          <cell r="F4">
            <v>1994</v>
          </cell>
          <cell r="G4">
            <v>1995</v>
          </cell>
          <cell r="H4">
            <v>1996</v>
          </cell>
          <cell r="I4">
            <v>1997</v>
          </cell>
          <cell r="J4" t="str">
            <v>1998</v>
          </cell>
        </row>
        <row r="5">
          <cell r="A5" t="str">
            <v>Prodhimi dhe Çmimet</v>
          </cell>
        </row>
        <row r="6">
          <cell r="A6" t="str">
            <v>Prodhimi i Brendshem Bruto (PBB) (ne milion leke)</v>
          </cell>
        </row>
        <row r="7">
          <cell r="A7" t="str">
            <v>Me çmimet Korente</v>
          </cell>
          <cell r="B7">
            <v>16813</v>
          </cell>
          <cell r="C7">
            <v>16404</v>
          </cell>
          <cell r="D7">
            <v>50697</v>
          </cell>
          <cell r="E7">
            <v>125334</v>
          </cell>
          <cell r="F7">
            <v>184393</v>
          </cell>
          <cell r="G7">
            <v>229793</v>
          </cell>
          <cell r="H7">
            <v>314878</v>
          </cell>
          <cell r="I7">
            <v>322186</v>
          </cell>
          <cell r="J7">
            <v>412326</v>
          </cell>
        </row>
        <row r="8">
          <cell r="A8" t="str">
            <v xml:space="preserve">     'Me çmimet e vitit 1990</v>
          </cell>
          <cell r="B8">
            <v>16813</v>
          </cell>
          <cell r="C8">
            <v>12105</v>
          </cell>
          <cell r="D8">
            <v>11235</v>
          </cell>
          <cell r="E8">
            <v>12309</v>
          </cell>
          <cell r="F8">
            <v>13331</v>
          </cell>
          <cell r="G8">
            <v>15106</v>
          </cell>
          <cell r="H8">
            <v>16478</v>
          </cell>
          <cell r="I8">
            <v>15324.54</v>
          </cell>
          <cell r="J8">
            <v>16547</v>
          </cell>
        </row>
        <row r="9">
          <cell r="A9" t="str">
            <v>Rritja reale e PBB, ne %</v>
          </cell>
          <cell r="B9">
            <v>-10</v>
          </cell>
          <cell r="C9">
            <v>-28.002141200261701</v>
          </cell>
          <cell r="D9">
            <v>-7.1871127633209415</v>
          </cell>
          <cell r="E9">
            <v>9.5594125500667548</v>
          </cell>
          <cell r="F9">
            <v>8.3028678202940931</v>
          </cell>
          <cell r="G9">
            <v>13.314830095266672</v>
          </cell>
          <cell r="H9">
            <v>9.1</v>
          </cell>
          <cell r="I9">
            <v>-10.199999999999999</v>
          </cell>
          <cell r="J9">
            <v>12.7</v>
          </cell>
        </row>
        <row r="10">
          <cell r="A10" t="str">
            <v>Inflacioni</v>
          </cell>
        </row>
        <row r="11">
          <cell r="A11" t="str">
            <v xml:space="preserve">        Niveli ne fund te vitit (dhjetor/dhjetor 2001)</v>
          </cell>
          <cell r="B11">
            <v>11.1</v>
          </cell>
          <cell r="C11">
            <v>22.7</v>
          </cell>
          <cell r="D11">
            <v>76.400000000000006</v>
          </cell>
          <cell r="F11">
            <v>48.73</v>
          </cell>
          <cell r="G11">
            <v>51.66</v>
          </cell>
          <cell r="H11">
            <v>60.65</v>
          </cell>
          <cell r="I11">
            <v>86.17</v>
          </cell>
          <cell r="J11">
            <v>93.66</v>
          </cell>
        </row>
        <row r="12">
          <cell r="A12" t="str">
            <v xml:space="preserve">        Mesatare vjetore (ne %)</v>
          </cell>
          <cell r="G12">
            <v>6.0127231684793836</v>
          </cell>
          <cell r="H12">
            <v>17.402245451025934</v>
          </cell>
          <cell r="I12">
            <v>42.077493816982695</v>
          </cell>
          <cell r="J12">
            <v>8.6921202274573552</v>
          </cell>
        </row>
        <row r="13">
          <cell r="A13" t="str">
            <v xml:space="preserve">        Fundi i periudhes</v>
          </cell>
          <cell r="G13">
            <v>7.8027177006260358</v>
          </cell>
          <cell r="H13">
            <v>33.200000000000003</v>
          </cell>
          <cell r="I13">
            <v>32.1</v>
          </cell>
          <cell r="J13">
            <v>20.9</v>
          </cell>
        </row>
        <row r="14">
          <cell r="A14" t="str">
            <v>Kursi i Kembimit (mesatare vjetore)</v>
          </cell>
        </row>
        <row r="15">
          <cell r="A15" t="str">
            <v xml:space="preserve">        Lek/USD </v>
          </cell>
          <cell r="D15">
            <v>75.03</v>
          </cell>
          <cell r="E15">
            <v>102.063</v>
          </cell>
          <cell r="F15">
            <v>94.674999999999997</v>
          </cell>
          <cell r="G15">
            <v>92.789000000000001</v>
          </cell>
          <cell r="H15">
            <v>104.499</v>
          </cell>
          <cell r="I15">
            <v>148.9</v>
          </cell>
          <cell r="J15">
            <v>150.6</v>
          </cell>
        </row>
        <row r="16">
          <cell r="A16" t="str">
            <v xml:space="preserve">        Lek/EURO </v>
          </cell>
        </row>
        <row r="18">
          <cell r="A18" t="str">
            <v xml:space="preserve">Sektori i Jashtem </v>
          </cell>
        </row>
        <row r="19">
          <cell r="A19" t="str">
            <v>Bilanci Tregtar (ne million $)</v>
          </cell>
          <cell r="B19">
            <v>-150</v>
          </cell>
          <cell r="C19">
            <v>-308</v>
          </cell>
          <cell r="D19">
            <v>-470.5</v>
          </cell>
          <cell r="E19">
            <v>-489.90000000000003</v>
          </cell>
          <cell r="F19">
            <v>-459.7</v>
          </cell>
          <cell r="G19">
            <v>-474.99999999999994</v>
          </cell>
          <cell r="H19">
            <v>-678.3</v>
          </cell>
          <cell r="I19">
            <v>-534.9</v>
          </cell>
          <cell r="J19">
            <v>-604</v>
          </cell>
        </row>
        <row r="20">
          <cell r="A20" t="str">
            <v xml:space="preserve">     Eksporti</v>
          </cell>
          <cell r="B20">
            <v>231</v>
          </cell>
          <cell r="C20">
            <v>101</v>
          </cell>
          <cell r="D20">
            <v>70</v>
          </cell>
          <cell r="E20">
            <v>111.7</v>
          </cell>
          <cell r="F20">
            <v>141.30000000000001</v>
          </cell>
          <cell r="G20">
            <v>204.8</v>
          </cell>
          <cell r="H20">
            <v>243.7</v>
          </cell>
          <cell r="I20">
            <v>158.6</v>
          </cell>
          <cell r="J20">
            <v>208</v>
          </cell>
        </row>
        <row r="21">
          <cell r="A21" t="str">
            <v xml:space="preserve">     Importi</v>
          </cell>
          <cell r="B21">
            <v>381</v>
          </cell>
          <cell r="C21">
            <v>409</v>
          </cell>
          <cell r="D21">
            <v>540.5</v>
          </cell>
          <cell r="E21">
            <v>601.6</v>
          </cell>
          <cell r="F21">
            <v>601</v>
          </cell>
          <cell r="G21">
            <v>679.8</v>
          </cell>
          <cell r="H21">
            <v>922</v>
          </cell>
          <cell r="I21">
            <v>693.5</v>
          </cell>
          <cell r="J21">
            <v>811.7</v>
          </cell>
        </row>
        <row r="22">
          <cell r="A22" t="str">
            <v>Bilanci i Llogarise Korente (ne million $)</v>
          </cell>
          <cell r="B22">
            <v>-122</v>
          </cell>
          <cell r="C22">
            <v>-213</v>
          </cell>
          <cell r="D22">
            <v>50.8</v>
          </cell>
          <cell r="E22">
            <v>14.7</v>
          </cell>
          <cell r="F22">
            <v>-31</v>
          </cell>
          <cell r="G22">
            <v>-37</v>
          </cell>
          <cell r="H22">
            <v>-62.9</v>
          </cell>
          <cell r="I22">
            <v>-254</v>
          </cell>
          <cell r="J22">
            <v>-195</v>
          </cell>
        </row>
        <row r="24">
          <cell r="A24" t="str">
            <v>Treguesit Monetare</v>
          </cell>
        </row>
        <row r="25">
          <cell r="A25" t="str">
            <v>M3, ne fund te periudhes (ne milion leke)</v>
          </cell>
          <cell r="B25">
            <v>5569</v>
          </cell>
          <cell r="C25">
            <v>11384</v>
          </cell>
          <cell r="D25">
            <v>28771</v>
          </cell>
          <cell r="E25">
            <v>50355</v>
          </cell>
          <cell r="F25">
            <v>70775</v>
          </cell>
          <cell r="G25">
            <v>107449</v>
          </cell>
          <cell r="H25">
            <v>154552</v>
          </cell>
          <cell r="I25">
            <v>198547</v>
          </cell>
          <cell r="J25">
            <v>239526</v>
          </cell>
        </row>
        <row r="26">
          <cell r="A26" t="str">
            <v>Shpejtesia e Qarkullimit te M3</v>
          </cell>
          <cell r="C26">
            <v>1.4409697821503864</v>
          </cell>
          <cell r="D26">
            <v>1.7620868235375899</v>
          </cell>
          <cell r="E26">
            <v>2.4890080428954424</v>
          </cell>
          <cell r="F26">
            <v>2.6053408689509006</v>
          </cell>
          <cell r="G26">
            <v>2.138623905294605</v>
          </cell>
          <cell r="H26">
            <v>2.0373595941818934</v>
          </cell>
          <cell r="I26">
            <v>1.622719053926778</v>
          </cell>
          <cell r="J26">
            <v>1.7214248140076651</v>
          </cell>
        </row>
        <row r="28">
          <cell r="A28" t="str">
            <v xml:space="preserve">Sektori Fiskal </v>
          </cell>
        </row>
        <row r="29">
          <cell r="A29" t="str">
            <v>Te Ardhurat Buxhetore (ne milion leke)</v>
          </cell>
          <cell r="B29">
            <v>7866</v>
          </cell>
          <cell r="C29">
            <v>5168</v>
          </cell>
          <cell r="D29">
            <v>12500</v>
          </cell>
          <cell r="E29">
            <v>33476</v>
          </cell>
          <cell r="F29">
            <v>44475</v>
          </cell>
          <cell r="G29">
            <v>54314</v>
          </cell>
          <cell r="H29">
            <v>52294.395360000002</v>
          </cell>
          <cell r="I29">
            <v>58949.279369999997</v>
          </cell>
          <cell r="J29">
            <v>102523.50011000001</v>
          </cell>
        </row>
        <row r="30">
          <cell r="A30" t="str">
            <v>Ne % ndaj PBB</v>
          </cell>
          <cell r="B30">
            <v>46.785225718194255</v>
          </cell>
          <cell r="C30">
            <v>31.504511094854912</v>
          </cell>
          <cell r="D30">
            <v>24.656291299287926</v>
          </cell>
          <cell r="E30">
            <v>26.709432396636188</v>
          </cell>
          <cell r="F30">
            <v>24.119679163525731</v>
          </cell>
          <cell r="G30">
            <v>23.636055058248076</v>
          </cell>
          <cell r="H30">
            <v>16.607827590368334</v>
          </cell>
          <cell r="I30">
            <v>18.29666073944864</v>
          </cell>
          <cell r="J30">
            <v>24.864670214830014</v>
          </cell>
        </row>
        <row r="32">
          <cell r="A32" t="str">
            <v xml:space="preserve">      Te ardhura Tatimore</v>
          </cell>
          <cell r="C32">
            <v>2961</v>
          </cell>
          <cell r="D32">
            <v>7044</v>
          </cell>
          <cell r="E32">
            <v>23447</v>
          </cell>
          <cell r="F32">
            <v>35988</v>
          </cell>
          <cell r="G32">
            <v>39680</v>
          </cell>
          <cell r="H32">
            <v>42839.961790000001</v>
          </cell>
          <cell r="I32">
            <v>45579.069129999996</v>
          </cell>
          <cell r="J32">
            <v>72576.051990000007</v>
          </cell>
        </row>
        <row r="33">
          <cell r="A33" t="str">
            <v xml:space="preserve">      Ne % ndaj PBB</v>
          </cell>
          <cell r="C33">
            <v>18.050475493782006</v>
          </cell>
          <cell r="D33">
            <v>13.894313272974733</v>
          </cell>
          <cell r="E33">
            <v>18.707613257376291</v>
          </cell>
          <cell r="F33">
            <v>19.51700986479964</v>
          </cell>
          <cell r="G33">
            <v>17.267714856414251</v>
          </cell>
          <cell r="H33">
            <v>13.605257207553404</v>
          </cell>
          <cell r="I33">
            <v>14.146818648234248</v>
          </cell>
          <cell r="J33">
            <v>17.601619104786021</v>
          </cell>
        </row>
        <row r="34">
          <cell r="A34" t="str">
            <v>Shpenzimet  Buxhetore (ne milion leke)</v>
          </cell>
          <cell r="B34">
            <v>10449</v>
          </cell>
          <cell r="C34">
            <v>10202</v>
          </cell>
          <cell r="D34">
            <v>23405</v>
          </cell>
          <cell r="E34">
            <v>9851</v>
          </cell>
          <cell r="F34">
            <v>14524</v>
          </cell>
          <cell r="G34">
            <v>18438</v>
          </cell>
          <cell r="H34">
            <v>22982.785649999998</v>
          </cell>
          <cell r="I34">
            <v>25543.094369999999</v>
          </cell>
          <cell r="J34">
            <v>28335.61</v>
          </cell>
        </row>
        <row r="35">
          <cell r="A35" t="str">
            <v>Ne % ndaj PBB</v>
          </cell>
          <cell r="B35">
            <v>62.148337595907925</v>
          </cell>
          <cell r="C35">
            <v>62.192148256522799</v>
          </cell>
          <cell r="D35">
            <v>46.166439828786714</v>
          </cell>
          <cell r="E35">
            <v>7.8597986180924568</v>
          </cell>
          <cell r="F35">
            <v>7.8766547537054006</v>
          </cell>
          <cell r="G35">
            <v>8.0237431079275687</v>
          </cell>
          <cell r="H35">
            <v>7.2989493232299489</v>
          </cell>
          <cell r="I35">
            <v>7.9280584413972051</v>
          </cell>
          <cell r="J35">
            <v>6.8721375804581815</v>
          </cell>
        </row>
        <row r="36">
          <cell r="A36" t="str">
            <v xml:space="preserve">  Shpenzimet Korente</v>
          </cell>
          <cell r="B36">
            <v>7279</v>
          </cell>
          <cell r="C36">
            <v>9195</v>
          </cell>
          <cell r="D36">
            <v>21426</v>
          </cell>
          <cell r="E36">
            <v>8210</v>
          </cell>
          <cell r="F36">
            <v>9804</v>
          </cell>
          <cell r="G36">
            <v>14692</v>
          </cell>
          <cell r="H36">
            <v>17918.311819999999</v>
          </cell>
          <cell r="I36">
            <v>20376.475739999998</v>
          </cell>
          <cell r="J36">
            <v>22047.67</v>
          </cell>
        </row>
        <row r="37">
          <cell r="A37" t="str">
            <v xml:space="preserve">        Ne % ndaj PBB</v>
          </cell>
          <cell r="B37">
            <v>43.293879735918637</v>
          </cell>
          <cell r="C37">
            <v>56.053401609363569</v>
          </cell>
          <cell r="D37">
            <v>42.262855790283446</v>
          </cell>
          <cell r="E37">
            <v>6.5504970718240862</v>
          </cell>
          <cell r="F37">
            <v>5.3169046547320127</v>
          </cell>
          <cell r="G37">
            <v>6.3935803092348333</v>
          </cell>
          <cell r="H37">
            <v>5.6905569204580813</v>
          </cell>
          <cell r="I37">
            <v>6.3244448051746502</v>
          </cell>
          <cell r="J37">
            <v>5.3471452200443341</v>
          </cell>
        </row>
        <row r="38">
          <cell r="A38" t="str">
            <v xml:space="preserve">  Shpenzime Kapitale</v>
          </cell>
          <cell r="B38">
            <v>3162</v>
          </cell>
          <cell r="C38">
            <v>1007</v>
          </cell>
          <cell r="D38">
            <v>2154</v>
          </cell>
          <cell r="E38">
            <v>5578</v>
          </cell>
          <cell r="F38" t="str">
            <v>…</v>
          </cell>
          <cell r="G38">
            <v>7893</v>
          </cell>
          <cell r="H38">
            <v>7607.4914800000024</v>
          </cell>
          <cell r="I38">
            <v>7474.457980000001</v>
          </cell>
          <cell r="J38">
            <v>13626.43</v>
          </cell>
        </row>
        <row r="39">
          <cell r="A39" t="str">
            <v xml:space="preserve">       Ne % ndaj PBB</v>
          </cell>
          <cell r="B39">
            <v>18.806875631951467</v>
          </cell>
          <cell r="C39">
            <v>6.1387466471592296</v>
          </cell>
          <cell r="D39">
            <v>4.2487721166932957</v>
          </cell>
          <cell r="E39">
            <v>4.4505082419774364</v>
          </cell>
          <cell r="F39" t="e">
            <v>#VALUE!</v>
          </cell>
          <cell r="G39">
            <v>3.4348304778648608</v>
          </cell>
          <cell r="H39">
            <v>2.416012385749402</v>
          </cell>
          <cell r="I39">
            <v>2.3199201641287952</v>
          </cell>
          <cell r="J39">
            <v>3.3047709821839999</v>
          </cell>
        </row>
        <row r="44">
          <cell r="A44" t="str">
            <v>Defiçiti Buxhetor (ne milion leke)</v>
          </cell>
          <cell r="B44">
            <v>-2583</v>
          </cell>
          <cell r="C44">
            <v>-5034</v>
          </cell>
          <cell r="D44">
            <v>-10905</v>
          </cell>
          <cell r="E44">
            <v>11624</v>
          </cell>
          <cell r="F44">
            <v>15817</v>
          </cell>
          <cell r="G44">
            <v>14876</v>
          </cell>
          <cell r="H44">
            <v>28293.025189999997</v>
          </cell>
          <cell r="I44">
            <v>37725.549670000022</v>
          </cell>
          <cell r="J44">
            <v>27596.439149999998</v>
          </cell>
        </row>
        <row r="45">
          <cell r="A45" t="str">
            <v xml:space="preserve">     Ne % ndaj PBB</v>
          </cell>
          <cell r="B45">
            <v>-15.363111877713674</v>
          </cell>
          <cell r="C45">
            <v>-30.687637161667887</v>
          </cell>
          <cell r="D45">
            <v>-21.510148529498785</v>
          </cell>
          <cell r="E45">
            <v>9.274418753091739</v>
          </cell>
          <cell r="F45">
            <v>8.5778744312419661</v>
          </cell>
          <cell r="G45">
            <v>6.4736523740932057</v>
          </cell>
          <cell r="H45">
            <v>8.9853928156301794</v>
          </cell>
          <cell r="I45">
            <v>11.709245488630797</v>
          </cell>
          <cell r="J45">
            <v>6.6928690283901577</v>
          </cell>
        </row>
        <row r="48">
          <cell r="A48" t="str">
            <v>Huamarrja e brendshme (ne million leke)</v>
          </cell>
          <cell r="B48">
            <v>2583</v>
          </cell>
          <cell r="C48">
            <v>5034</v>
          </cell>
          <cell r="D48">
            <v>10905</v>
          </cell>
          <cell r="E48">
            <v>-11624</v>
          </cell>
          <cell r="F48">
            <v>-15817</v>
          </cell>
          <cell r="G48">
            <v>-14876</v>
          </cell>
          <cell r="H48">
            <v>-28293.025189999997</v>
          </cell>
          <cell r="I48">
            <v>-37725.549670000022</v>
          </cell>
          <cell r="J48">
            <v>-27596.439149999998</v>
          </cell>
        </row>
        <row r="49">
          <cell r="A49" t="str">
            <v xml:space="preserve">    Ne % ndaj PBB</v>
          </cell>
          <cell r="B49">
            <v>15.363111877713674</v>
          </cell>
          <cell r="C49">
            <v>30.687637161667887</v>
          </cell>
          <cell r="D49">
            <v>21.510148529498785</v>
          </cell>
          <cell r="E49">
            <v>-9.274418753091739</v>
          </cell>
          <cell r="F49">
            <v>-8.5778744312419661</v>
          </cell>
          <cell r="G49">
            <v>-6.4736523740932057</v>
          </cell>
          <cell r="H49">
            <v>-8.9853928156301794</v>
          </cell>
          <cell r="I49">
            <v>-11.709245488630797</v>
          </cell>
          <cell r="J49">
            <v>-6.6928690283901577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Sheet1"/>
      <sheetName val="RED47"/>
      <sheetName val="Table"/>
      <sheetName val="Table_GEF"/>
      <sheetName val="sez_očist"/>
    </sheetNames>
    <sheetDataSet>
      <sheetData sheetId="0" refreshError="1">
        <row r="4">
          <cell r="B4" t="str">
            <v>Table 1.  Indonesia:  Summary of Central Government Operations,  FY2000 (9 months) 1/</v>
          </cell>
        </row>
        <row r="7">
          <cell r="D7" t="str">
            <v>1992/93</v>
          </cell>
          <cell r="E7" t="str">
            <v>1993/94</v>
          </cell>
          <cell r="F7" t="str">
            <v>1994/95</v>
          </cell>
          <cell r="G7" t="str">
            <v>1995/96</v>
          </cell>
          <cell r="H7" t="str">
            <v>1996/97</v>
          </cell>
          <cell r="I7" t="str">
            <v>1997/98</v>
          </cell>
          <cell r="W7" t="str">
            <v>1998/99</v>
          </cell>
          <cell r="AB7" t="str">
            <v>1999/2000</v>
          </cell>
          <cell r="AF7" t="str">
            <v>1999/2000</v>
          </cell>
        </row>
        <row r="8">
          <cell r="K8" t="str">
            <v>I-Q</v>
          </cell>
          <cell r="L8" t="str">
            <v>II-Q</v>
          </cell>
          <cell r="M8" t="str">
            <v>Apr-Sep</v>
          </cell>
          <cell r="N8" t="str">
            <v>1st Half</v>
          </cell>
          <cell r="O8" t="str">
            <v>III-Q</v>
          </cell>
          <cell r="P8" t="str">
            <v>IV-Q</v>
          </cell>
          <cell r="Q8" t="str">
            <v>Oct-Mar</v>
          </cell>
          <cell r="R8" t="str">
            <v>2nd Half</v>
          </cell>
          <cell r="S8" t="str">
            <v>Oct-Mar</v>
          </cell>
          <cell r="T8" t="str">
            <v>Oct-Mar</v>
          </cell>
          <cell r="U8" t="str">
            <v>2nd Half</v>
          </cell>
          <cell r="V8" t="str">
            <v>Year</v>
          </cell>
          <cell r="Z8" t="str">
            <v>I-Q</v>
          </cell>
          <cell r="AA8" t="str">
            <v>I-Q</v>
          </cell>
          <cell r="AB8" t="str">
            <v>II-Q</v>
          </cell>
          <cell r="AC8" t="str">
            <v>1st Half</v>
          </cell>
          <cell r="AD8" t="str">
            <v>III-Q</v>
          </cell>
          <cell r="AE8" t="str">
            <v>IV-Q</v>
          </cell>
          <cell r="AF8" t="str">
            <v>2nd Half</v>
          </cell>
        </row>
        <row r="9">
          <cell r="K9" t="str">
            <v>Actual</v>
          </cell>
          <cell r="L9" t="str">
            <v>Actual</v>
          </cell>
          <cell r="M9" t="str">
            <v>Program</v>
          </cell>
          <cell r="O9" t="str">
            <v>Actual</v>
          </cell>
          <cell r="P9" t="str">
            <v>Preliminary</v>
          </cell>
          <cell r="Q9" t="str">
            <v>Projection</v>
          </cell>
          <cell r="R9" t="str">
            <v>EBS/99/41</v>
          </cell>
          <cell r="S9" t="str">
            <v>Projection</v>
          </cell>
          <cell r="T9" t="str">
            <v>Projection</v>
          </cell>
          <cell r="U9" t="str">
            <v>Preliminary</v>
          </cell>
          <cell r="V9" t="str">
            <v>EBS/99/41</v>
          </cell>
          <cell r="Y9" t="str">
            <v>Sixth Review</v>
          </cell>
          <cell r="Z9" t="str">
            <v>Prel.</v>
          </cell>
          <cell r="AA9" t="str">
            <v>Projection</v>
          </cell>
          <cell r="AB9" t="str">
            <v>Projection</v>
          </cell>
          <cell r="AD9" t="str">
            <v>Projection</v>
          </cell>
          <cell r="AE9" t="str">
            <v>Projection</v>
          </cell>
          <cell r="AF9" t="str">
            <v>Projection</v>
          </cell>
        </row>
        <row r="10">
          <cell r="Q10" t="str">
            <v>Brief Jan 99</v>
          </cell>
          <cell r="S10" t="str">
            <v>SR</v>
          </cell>
          <cell r="T10" t="str">
            <v>SR</v>
          </cell>
        </row>
        <row r="12">
          <cell r="C12" t="str">
            <v>(In trillions of rupiah)</v>
          </cell>
        </row>
        <row r="14">
          <cell r="B14" t="str">
            <v>Total revenue and grants</v>
          </cell>
          <cell r="D14">
            <v>48.926000000000002</v>
          </cell>
          <cell r="E14">
            <v>55.438910000000007</v>
          </cell>
          <cell r="F14">
            <v>64.824439999999996</v>
          </cell>
          <cell r="G14">
            <v>70.271720000000002</v>
          </cell>
          <cell r="H14">
            <v>83.555499999999995</v>
          </cell>
          <cell r="I14">
            <v>107.81489999999999</v>
          </cell>
          <cell r="K14">
            <v>28.5002</v>
          </cell>
          <cell r="L14">
            <v>45.282599999999995</v>
          </cell>
          <cell r="M14">
            <v>45.282599999999995</v>
          </cell>
          <cell r="N14">
            <v>73.782800000000009</v>
          </cell>
          <cell r="O14">
            <v>35.644500000000001</v>
          </cell>
          <cell r="P14">
            <v>44.431199999999997</v>
          </cell>
          <cell r="Q14">
            <v>62.80117479058525</v>
          </cell>
          <cell r="R14">
            <v>68.572500000000005</v>
          </cell>
          <cell r="S14">
            <v>80.075699999999998</v>
          </cell>
          <cell r="T14">
            <v>142.3553</v>
          </cell>
          <cell r="U14">
            <v>80.075699999999998</v>
          </cell>
          <cell r="V14">
            <v>142.3553</v>
          </cell>
          <cell r="W14">
            <v>153.85849999999999</v>
          </cell>
          <cell r="Y14">
            <v>144.52302942412024</v>
          </cell>
          <cell r="Z14">
            <v>34.016500000000001</v>
          </cell>
          <cell r="AA14">
            <v>40.425698404877728</v>
          </cell>
          <cell r="AB14">
            <v>47.339900000000007</v>
          </cell>
          <cell r="AC14">
            <v>81.356400000000008</v>
          </cell>
          <cell r="AD14">
            <v>39.212741000000001</v>
          </cell>
          <cell r="AE14">
            <v>43.975174299999999</v>
          </cell>
          <cell r="AF14">
            <v>83.1879153</v>
          </cell>
        </row>
        <row r="15">
          <cell r="B15" t="str">
            <v xml:space="preserve">     of which: revenue devolution to regions</v>
          </cell>
        </row>
        <row r="16">
          <cell r="B16" t="str">
            <v xml:space="preserve">                   revenue sharing</v>
          </cell>
        </row>
        <row r="17">
          <cell r="B17" t="str">
            <v xml:space="preserve">  Tax revenue</v>
          </cell>
          <cell r="D17">
            <v>45.421999999999997</v>
          </cell>
          <cell r="E17">
            <v>49.173400000000001</v>
          </cell>
          <cell r="F17">
            <v>57.978999999999999</v>
          </cell>
          <cell r="G17">
            <v>64.741</v>
          </cell>
          <cell r="H17">
            <v>78.221100000000007</v>
          </cell>
          <cell r="I17">
            <v>101.47499999999999</v>
          </cell>
          <cell r="K17">
            <v>27.139400000000002</v>
          </cell>
          <cell r="L17">
            <v>42.421099999999996</v>
          </cell>
          <cell r="M17">
            <v>42.421099999999996</v>
          </cell>
          <cell r="N17">
            <v>69.560500000000005</v>
          </cell>
          <cell r="O17">
            <v>33.400700000000001</v>
          </cell>
          <cell r="P17">
            <v>40.561199999999999</v>
          </cell>
          <cell r="Q17">
            <v>56.951674790585251</v>
          </cell>
          <cell r="R17">
            <v>63.901099999999992</v>
          </cell>
          <cell r="S17">
            <v>73.9619</v>
          </cell>
          <cell r="T17">
            <v>133.46159999999998</v>
          </cell>
          <cell r="U17">
            <v>73.9619</v>
          </cell>
          <cell r="V17">
            <v>133.46159999999998</v>
          </cell>
          <cell r="W17">
            <v>143.5224</v>
          </cell>
          <cell r="Y17">
            <v>131.02392942412024</v>
          </cell>
          <cell r="Z17">
            <v>31.413599999999999</v>
          </cell>
          <cell r="AA17">
            <v>37.84719840487773</v>
          </cell>
          <cell r="AB17">
            <v>42.665100000000002</v>
          </cell>
          <cell r="AC17">
            <v>74.078699999999998</v>
          </cell>
          <cell r="AD17">
            <v>36.102141000000003</v>
          </cell>
          <cell r="AE17">
            <v>40.864374299999994</v>
          </cell>
          <cell r="AF17">
            <v>76.966515299999998</v>
          </cell>
        </row>
        <row r="18">
          <cell r="B18" t="str">
            <v xml:space="preserve">    Oil and gas</v>
          </cell>
          <cell r="D18">
            <v>15.33</v>
          </cell>
          <cell r="E18">
            <v>12.507999999999999</v>
          </cell>
          <cell r="F18">
            <v>13.537000000000001</v>
          </cell>
          <cell r="G18">
            <v>16.055</v>
          </cell>
          <cell r="H18">
            <v>20.1371</v>
          </cell>
          <cell r="I18">
            <v>30.559000000000001</v>
          </cell>
          <cell r="K18">
            <v>6.8308999999999997</v>
          </cell>
          <cell r="L18">
            <v>15.1686</v>
          </cell>
          <cell r="M18">
            <v>15.1686</v>
          </cell>
          <cell r="N18">
            <v>21.999500000000001</v>
          </cell>
          <cell r="O18">
            <v>7.2611999999999997</v>
          </cell>
          <cell r="P18">
            <v>11.962199999999999</v>
          </cell>
          <cell r="Q18">
            <v>19.944900000000001</v>
          </cell>
          <cell r="R18">
            <v>17.7453</v>
          </cell>
          <cell r="S18">
            <v>19.223399999999998</v>
          </cell>
          <cell r="T18">
            <v>39.744800000000005</v>
          </cell>
          <cell r="U18">
            <v>19.223399999999998</v>
          </cell>
          <cell r="V18">
            <v>39.744800000000005</v>
          </cell>
          <cell r="W18">
            <v>41.222899999999996</v>
          </cell>
          <cell r="Y18">
            <v>33.063409424120216</v>
          </cell>
          <cell r="Z18">
            <v>4.2741999999999996</v>
          </cell>
          <cell r="AA18">
            <v>10.707798404877732</v>
          </cell>
          <cell r="AB18">
            <v>17.416400000000003</v>
          </cell>
          <cell r="AC18">
            <v>21.690600000000003</v>
          </cell>
          <cell r="AD18">
            <v>14.241741000000003</v>
          </cell>
          <cell r="AE18">
            <v>13.234674300000002</v>
          </cell>
          <cell r="AF18">
            <v>27.476415300000006</v>
          </cell>
        </row>
        <row r="19">
          <cell r="B19" t="str">
            <v xml:space="preserve">    Non-oil and gas</v>
          </cell>
          <cell r="D19">
            <v>30.091999999999999</v>
          </cell>
          <cell r="E19">
            <v>36.665399999999998</v>
          </cell>
          <cell r="F19">
            <v>44.442</v>
          </cell>
          <cell r="G19">
            <v>48.686</v>
          </cell>
          <cell r="H19">
            <v>58.084000000000003</v>
          </cell>
          <cell r="I19">
            <v>70.915999999999997</v>
          </cell>
          <cell r="K19">
            <v>20.308499999999999</v>
          </cell>
          <cell r="L19">
            <v>27.252500000000001</v>
          </cell>
          <cell r="M19">
            <v>27.252500000000001</v>
          </cell>
          <cell r="N19">
            <v>47.561</v>
          </cell>
          <cell r="O19">
            <v>26.139499999999995</v>
          </cell>
          <cell r="P19">
            <v>28.599</v>
          </cell>
          <cell r="Q19">
            <v>37.006774790585254</v>
          </cell>
          <cell r="R19">
            <v>46.155799999999985</v>
          </cell>
          <cell r="S19">
            <v>54.738500000000002</v>
          </cell>
          <cell r="T19">
            <v>93.716799999999992</v>
          </cell>
          <cell r="U19">
            <v>54.738500000000002</v>
          </cell>
          <cell r="V19">
            <v>93.716799999999992</v>
          </cell>
          <cell r="W19">
            <v>102.29949999999999</v>
          </cell>
          <cell r="Y19">
            <v>97.960520000000002</v>
          </cell>
          <cell r="Z19">
            <v>27.139399999999998</v>
          </cell>
          <cell r="AA19">
            <v>27.139399999999998</v>
          </cell>
          <cell r="AB19">
            <v>25.248699999999999</v>
          </cell>
          <cell r="AC19">
            <v>52.388099999999994</v>
          </cell>
          <cell r="AD19">
            <v>21.860400000000002</v>
          </cell>
          <cell r="AE19">
            <v>27.629699999999996</v>
          </cell>
          <cell r="AF19">
            <v>49.490099999999998</v>
          </cell>
        </row>
        <row r="20">
          <cell r="B20" t="str">
            <v xml:space="preserve">  Nontax revenue</v>
          </cell>
          <cell r="D20">
            <v>2.9929999999999999</v>
          </cell>
          <cell r="E20">
            <v>5.8449999999999998</v>
          </cell>
          <cell r="F20">
            <v>6.3220000000000001</v>
          </cell>
          <cell r="G20">
            <v>5.03</v>
          </cell>
          <cell r="H20">
            <v>4.8579999999999997</v>
          </cell>
          <cell r="I20">
            <v>6.3398999999999992</v>
          </cell>
          <cell r="K20">
            <v>1.3608000000000002</v>
          </cell>
          <cell r="L20">
            <v>2.8614999999999999</v>
          </cell>
          <cell r="M20">
            <v>2.8614999999999999</v>
          </cell>
          <cell r="N20">
            <v>4.2222999999999988</v>
          </cell>
          <cell r="O20">
            <v>2.2438000000000002</v>
          </cell>
          <cell r="P20">
            <v>3.87</v>
          </cell>
          <cell r="Q20">
            <v>5.8494999999999999</v>
          </cell>
          <cell r="R20">
            <v>4.6713999999999993</v>
          </cell>
          <cell r="S20">
            <v>6.1138000000000003</v>
          </cell>
          <cell r="T20">
            <v>8.8936999999999991</v>
          </cell>
          <cell r="U20">
            <v>6.1138000000000003</v>
          </cell>
          <cell r="V20">
            <v>8.8936999999999991</v>
          </cell>
          <cell r="W20">
            <v>10.336099999999998</v>
          </cell>
          <cell r="Y20">
            <v>13.4991</v>
          </cell>
          <cell r="Z20">
            <v>2.6029</v>
          </cell>
          <cell r="AA20">
            <v>2.5785</v>
          </cell>
          <cell r="AB20">
            <v>4.6748000000000003</v>
          </cell>
          <cell r="AC20">
            <v>7.2777000000000003</v>
          </cell>
          <cell r="AD20">
            <v>3.1105999999999998</v>
          </cell>
          <cell r="AE20">
            <v>3.1108000000000007</v>
          </cell>
          <cell r="AF20">
            <v>6.2214000000000009</v>
          </cell>
        </row>
        <row r="21">
          <cell r="B21" t="str">
            <v xml:space="preserve">  Grants</v>
          </cell>
          <cell r="D21">
            <v>0.51100000000000001</v>
          </cell>
          <cell r="E21">
            <v>0.42050999999999999</v>
          </cell>
          <cell r="F21">
            <v>0.52344000000000002</v>
          </cell>
          <cell r="G21">
            <v>0.50072000000000005</v>
          </cell>
          <cell r="H21">
            <v>0.47639999999999999</v>
          </cell>
          <cell r="I21">
            <v>0</v>
          </cell>
          <cell r="K21">
            <v>0</v>
          </cell>
          <cell r="L21">
            <v>0</v>
          </cell>
          <cell r="M21">
            <v>0</v>
          </cell>
          <cell r="N21">
            <v>0</v>
          </cell>
          <cell r="O21">
            <v>0</v>
          </cell>
          <cell r="P21">
            <v>0</v>
          </cell>
          <cell r="Q21">
            <v>0</v>
          </cell>
          <cell r="R21">
            <v>0</v>
          </cell>
          <cell r="S21">
            <v>0</v>
          </cell>
          <cell r="T21">
            <v>0</v>
          </cell>
          <cell r="U21">
            <v>0</v>
          </cell>
          <cell r="V21">
            <v>0</v>
          </cell>
          <cell r="W21">
            <v>0</v>
          </cell>
          <cell r="Y21">
            <v>0</v>
          </cell>
          <cell r="Z21">
            <v>0</v>
          </cell>
          <cell r="AA21">
            <v>0</v>
          </cell>
          <cell r="AB21">
            <v>0</v>
          </cell>
          <cell r="AC21">
            <v>0</v>
          </cell>
          <cell r="AD21">
            <v>0</v>
          </cell>
          <cell r="AE21">
            <v>0</v>
          </cell>
          <cell r="AF21">
            <v>0</v>
          </cell>
        </row>
        <row r="23">
          <cell r="B23" t="str">
            <v xml:space="preserve">Total expenditure and net lending </v>
          </cell>
          <cell r="D23">
            <v>52.798999999999999</v>
          </cell>
          <cell r="E23">
            <v>57.261576331467047</v>
          </cell>
          <cell r="F23">
            <v>64.187086188488593</v>
          </cell>
          <cell r="G23">
            <v>65.790973321888075</v>
          </cell>
          <cell r="H23">
            <v>76.792194061123055</v>
          </cell>
          <cell r="I23">
            <v>115.655084658205</v>
          </cell>
          <cell r="J23">
            <v>0</v>
          </cell>
          <cell r="K23">
            <v>25.26256375007749</v>
          </cell>
          <cell r="L23">
            <v>48.562532218929363</v>
          </cell>
          <cell r="M23">
            <v>48.562532218929363</v>
          </cell>
          <cell r="N23">
            <v>73.825095969006853</v>
          </cell>
          <cell r="O23">
            <v>43.189718464363807</v>
          </cell>
          <cell r="P23">
            <v>58.732317836513381</v>
          </cell>
          <cell r="Q23">
            <v>121.02056979965373</v>
          </cell>
          <cell r="R23">
            <v>110.5646891893638</v>
          </cell>
          <cell r="S23">
            <v>101.9220363008772</v>
          </cell>
          <cell r="T23">
            <v>184.98978515837064</v>
          </cell>
          <cell r="U23">
            <v>101.9220363008772</v>
          </cell>
          <cell r="V23">
            <v>185.94598515837066</v>
          </cell>
          <cell r="W23">
            <v>175.74713226988405</v>
          </cell>
          <cell r="Y23">
            <v>228.36854380615898</v>
          </cell>
          <cell r="Z23">
            <v>29.592018200000005</v>
          </cell>
          <cell r="AA23">
            <v>32.041899999999998</v>
          </cell>
          <cell r="AB23">
            <v>49.470300000000009</v>
          </cell>
          <cell r="AC23">
            <v>79.062318200000007</v>
          </cell>
          <cell r="AD23">
            <v>50.264184999999998</v>
          </cell>
          <cell r="AE23">
            <v>78.280312799999905</v>
          </cell>
          <cell r="AF23">
            <v>128.5444977999999</v>
          </cell>
        </row>
        <row r="24">
          <cell r="B24" t="str">
            <v xml:space="preserve">     of which: expenditure devolution to regions</v>
          </cell>
        </row>
        <row r="25">
          <cell r="B25" t="str">
            <v xml:space="preserve">  Current expenditure</v>
          </cell>
          <cell r="D25">
            <v>25.4</v>
          </cell>
          <cell r="E25">
            <v>30.552900000000001</v>
          </cell>
          <cell r="F25">
            <v>34.209000000000003</v>
          </cell>
          <cell r="G25">
            <v>38.298000000000002</v>
          </cell>
          <cell r="H25">
            <v>45.59</v>
          </cell>
          <cell r="I25">
            <v>70.194345000000013</v>
          </cell>
          <cell r="J25">
            <v>0</v>
          </cell>
          <cell r="K25">
            <v>17.871853000000002</v>
          </cell>
          <cell r="L25">
            <v>35.717188</v>
          </cell>
          <cell r="M25">
            <v>35.717188</v>
          </cell>
          <cell r="N25">
            <v>53.589041000000002</v>
          </cell>
          <cell r="O25">
            <v>28.938500000000001</v>
          </cell>
          <cell r="P25">
            <v>42.130559999999996</v>
          </cell>
          <cell r="Q25">
            <v>95.495530815625017</v>
          </cell>
          <cell r="R25">
            <v>80.658195724999999</v>
          </cell>
          <cell r="S25">
            <v>71.069060000000007</v>
          </cell>
          <cell r="T25">
            <v>134.24723672499999</v>
          </cell>
          <cell r="U25">
            <v>71.069060000000007</v>
          </cell>
          <cell r="V25">
            <v>134.24723672499999</v>
          </cell>
          <cell r="W25">
            <v>124.65810100000002</v>
          </cell>
          <cell r="Y25">
            <v>168.90996373433563</v>
          </cell>
          <cell r="Z25">
            <v>24.230242999999998</v>
          </cell>
          <cell r="AA25">
            <v>25.155799999999999</v>
          </cell>
          <cell r="AB25">
            <v>38.932980000000001</v>
          </cell>
          <cell r="AC25">
            <v>63.163222999999995</v>
          </cell>
          <cell r="AD25">
            <v>39.048560000000002</v>
          </cell>
          <cell r="AE25">
            <v>55.208216999999912</v>
          </cell>
          <cell r="AF25">
            <v>94.256776999999914</v>
          </cell>
        </row>
        <row r="26">
          <cell r="B26" t="str">
            <v xml:space="preserve">  Current expenditure (excluding domestic interest costs)</v>
          </cell>
          <cell r="D26">
            <v>25.4</v>
          </cell>
          <cell r="E26">
            <v>30.552900000000001</v>
          </cell>
          <cell r="F26">
            <v>34.209000000000003</v>
          </cell>
          <cell r="G26">
            <v>38.298000000000002</v>
          </cell>
          <cell r="H26">
            <v>45.59</v>
          </cell>
          <cell r="I26">
            <v>70.194345000000013</v>
          </cell>
          <cell r="K26">
            <v>17.871853000000002</v>
          </cell>
          <cell r="L26">
            <v>35.717188</v>
          </cell>
          <cell r="M26">
            <v>35.717188</v>
          </cell>
          <cell r="N26">
            <v>53.589041000000002</v>
          </cell>
          <cell r="O26">
            <v>26.138500000000001</v>
          </cell>
          <cell r="P26">
            <v>38.945759999999993</v>
          </cell>
          <cell r="Q26">
            <v>80.495530815625017</v>
          </cell>
          <cell r="R26">
            <v>74.658195724999999</v>
          </cell>
          <cell r="S26">
            <v>65.08426</v>
          </cell>
          <cell r="T26">
            <v>128.24723672499999</v>
          </cell>
          <cell r="U26">
            <v>65.08426</v>
          </cell>
          <cell r="V26">
            <v>128.24723672499999</v>
          </cell>
          <cell r="W26">
            <v>118.67330100000001</v>
          </cell>
          <cell r="Y26">
            <v>134.90996373433563</v>
          </cell>
          <cell r="Z26">
            <v>23.930242999999997</v>
          </cell>
          <cell r="AA26">
            <v>23.430799999999998</v>
          </cell>
          <cell r="AB26">
            <v>32.29298</v>
          </cell>
          <cell r="AC26">
            <v>56.223222999999997</v>
          </cell>
          <cell r="AD26">
            <v>34.108560000000004</v>
          </cell>
          <cell r="AE26">
            <v>42.498216999999912</v>
          </cell>
          <cell r="AF26">
            <v>76.606776999999909</v>
          </cell>
        </row>
        <row r="27">
          <cell r="B27" t="str">
            <v xml:space="preserve">     Personnel</v>
          </cell>
          <cell r="D27">
            <v>9.5540000000000003</v>
          </cell>
          <cell r="E27">
            <v>11.145</v>
          </cell>
          <cell r="F27">
            <v>12.596</v>
          </cell>
          <cell r="G27">
            <v>13.000999999999999</v>
          </cell>
          <cell r="H27">
            <v>15.419</v>
          </cell>
          <cell r="I27">
            <v>18.051800000000004</v>
          </cell>
          <cell r="K27">
            <v>6.4437000000000006</v>
          </cell>
          <cell r="L27">
            <v>5.5724500000000008</v>
          </cell>
          <cell r="M27">
            <v>5.5724500000000008</v>
          </cell>
          <cell r="N27">
            <v>12.016150000000001</v>
          </cell>
          <cell r="O27">
            <v>5.5255000000000001</v>
          </cell>
          <cell r="P27">
            <v>5.3971</v>
          </cell>
          <cell r="Q27">
            <v>12.435700000000001</v>
          </cell>
          <cell r="R27">
            <v>12.4643</v>
          </cell>
          <cell r="S27">
            <v>10.922600000000001</v>
          </cell>
          <cell r="T27">
            <v>24.480450000000001</v>
          </cell>
          <cell r="U27">
            <v>10.922600000000001</v>
          </cell>
          <cell r="V27">
            <v>24.480450000000001</v>
          </cell>
          <cell r="W27">
            <v>22.938749999999999</v>
          </cell>
          <cell r="Y27">
            <v>34.012887693978918</v>
          </cell>
          <cell r="Z27">
            <v>9.1847999999999992</v>
          </cell>
          <cell r="AA27">
            <v>9.1847999999999992</v>
          </cell>
          <cell r="AB27">
            <v>7.9718999999999998</v>
          </cell>
          <cell r="AC27">
            <v>17.156700000000001</v>
          </cell>
          <cell r="AD27">
            <v>7.0865</v>
          </cell>
          <cell r="AE27">
            <v>9.2588999999999988</v>
          </cell>
          <cell r="AF27">
            <v>16.345399999999998</v>
          </cell>
        </row>
        <row r="28">
          <cell r="B28" t="str">
            <v xml:space="preserve">        of which: Central government payroll</v>
          </cell>
        </row>
        <row r="29">
          <cell r="B29" t="str">
            <v xml:space="preserve">                        transferred  to regions</v>
          </cell>
          <cell r="W29">
            <v>0</v>
          </cell>
        </row>
        <row r="30">
          <cell r="B30" t="str">
            <v xml:space="preserve">     Goods and nonlabor services</v>
          </cell>
          <cell r="D30">
            <v>2.9289999999999998</v>
          </cell>
          <cell r="E30">
            <v>3.032</v>
          </cell>
          <cell r="F30">
            <v>4.319</v>
          </cell>
          <cell r="G30">
            <v>5.1749999999999998</v>
          </cell>
          <cell r="H30">
            <v>7.0650000000000004</v>
          </cell>
          <cell r="I30">
            <v>6.7363</v>
          </cell>
          <cell r="K30">
            <v>1.2337</v>
          </cell>
          <cell r="L30">
            <v>2.2742240000000002</v>
          </cell>
          <cell r="M30">
            <v>2.2742240000000002</v>
          </cell>
          <cell r="N30">
            <v>3.507924</v>
          </cell>
          <cell r="O30">
            <v>2.3227999999999995</v>
          </cell>
          <cell r="P30">
            <v>4.0076999999999998</v>
          </cell>
          <cell r="Q30">
            <v>7.6606999999999994</v>
          </cell>
          <cell r="R30">
            <v>7.5097999999999994</v>
          </cell>
          <cell r="S30">
            <v>6.3304999999999998</v>
          </cell>
          <cell r="T30">
            <v>11.017723999999998</v>
          </cell>
          <cell r="U30">
            <v>6.3304999999999998</v>
          </cell>
          <cell r="V30">
            <v>11.017723999999998</v>
          </cell>
          <cell r="W30">
            <v>9.8384239999999998</v>
          </cell>
          <cell r="Y30">
            <v>10.100430000000001</v>
          </cell>
          <cell r="Z30">
            <v>1.6003999999999998</v>
          </cell>
          <cell r="AA30">
            <v>1.6004</v>
          </cell>
          <cell r="AB30">
            <v>2.3026000000000004</v>
          </cell>
          <cell r="AC30">
            <v>3.9030000000000005</v>
          </cell>
          <cell r="AD30">
            <v>2.1495000000000002</v>
          </cell>
          <cell r="AE30">
            <v>4.6595000000000004</v>
          </cell>
          <cell r="AF30">
            <v>6.8090000000000011</v>
          </cell>
        </row>
        <row r="31">
          <cell r="B31" t="str">
            <v xml:space="preserve">     Subsidies</v>
          </cell>
          <cell r="D31">
            <v>0.86699999999999999</v>
          </cell>
          <cell r="E31">
            <v>1.4549000000000001</v>
          </cell>
          <cell r="F31">
            <v>1.502</v>
          </cell>
          <cell r="G31">
            <v>0.14299999999999999</v>
          </cell>
          <cell r="H31">
            <v>1.6539999999999999</v>
          </cell>
          <cell r="I31">
            <v>20.861599999999999</v>
          </cell>
          <cell r="K31">
            <v>0.10678</v>
          </cell>
          <cell r="L31">
            <v>16.203390000000002</v>
          </cell>
          <cell r="M31">
            <v>16.203390000000002</v>
          </cell>
          <cell r="N31">
            <v>16.310170000000003</v>
          </cell>
          <cell r="O31">
            <v>8.3744999999999994</v>
          </cell>
          <cell r="P31">
            <v>17.393799999999999</v>
          </cell>
          <cell r="Q31">
            <v>36.053710815624996</v>
          </cell>
          <cell r="R31">
            <v>29.971299999999999</v>
          </cell>
          <cell r="S31">
            <v>25.7683</v>
          </cell>
          <cell r="T31">
            <v>46.281469999999999</v>
          </cell>
          <cell r="U31">
            <v>25.7683</v>
          </cell>
          <cell r="V31">
            <v>46.281469999999999</v>
          </cell>
          <cell r="W31">
            <v>42.078470000000003</v>
          </cell>
          <cell r="Y31">
            <v>34.028043820624063</v>
          </cell>
          <cell r="Z31">
            <v>0.17199999999999999</v>
          </cell>
          <cell r="AA31">
            <v>2.9999999999999997E-4</v>
          </cell>
          <cell r="AB31">
            <v>11.735099999999999</v>
          </cell>
          <cell r="AC31">
            <v>11.9071</v>
          </cell>
          <cell r="AD31">
            <v>13.900699999999999</v>
          </cell>
          <cell r="AE31">
            <v>16.731057</v>
          </cell>
          <cell r="AF31">
            <v>30.631757</v>
          </cell>
        </row>
        <row r="32">
          <cell r="B32" t="str">
            <v xml:space="preserve">     Interest payments</v>
          </cell>
          <cell r="D32">
            <v>5.3849999999999998</v>
          </cell>
          <cell r="E32">
            <v>6.157</v>
          </cell>
          <cell r="F32">
            <v>6.3449999999999998</v>
          </cell>
          <cell r="G32">
            <v>6.6150000000000002</v>
          </cell>
          <cell r="H32">
            <v>6.58</v>
          </cell>
          <cell r="I32">
            <v>11.262919</v>
          </cell>
          <cell r="K32">
            <v>6.1041000000000007</v>
          </cell>
          <cell r="L32">
            <v>8.1228999999999996</v>
          </cell>
          <cell r="M32">
            <v>8.1228999999999996</v>
          </cell>
          <cell r="N32">
            <v>14.227</v>
          </cell>
          <cell r="O32">
            <v>8.4585000000000008</v>
          </cell>
          <cell r="P32">
            <v>9.4732599999999998</v>
          </cell>
          <cell r="Q32">
            <v>26.506969999999999</v>
          </cell>
          <cell r="R32">
            <v>18.986795725</v>
          </cell>
          <cell r="S32">
            <v>17.931759999999997</v>
          </cell>
          <cell r="T32">
            <v>33.213795724999997</v>
          </cell>
          <cell r="U32">
            <v>17.931759999999997</v>
          </cell>
          <cell r="V32">
            <v>33.213795724999997</v>
          </cell>
          <cell r="W32">
            <v>32.158760000000001</v>
          </cell>
          <cell r="Y32">
            <v>53.054299999999998</v>
          </cell>
          <cell r="Z32">
            <v>5.6619429999999991</v>
          </cell>
          <cell r="AA32">
            <v>6.7591999999999999</v>
          </cell>
          <cell r="AB32">
            <v>11.86928</v>
          </cell>
          <cell r="AC32">
            <v>17.531222999999997</v>
          </cell>
          <cell r="AD32">
            <v>10.38996</v>
          </cell>
          <cell r="AE32">
            <v>18.394000000000002</v>
          </cell>
          <cell r="AF32">
            <v>28.783960000000004</v>
          </cell>
        </row>
        <row r="33">
          <cell r="B33" t="str">
            <v xml:space="preserve">       Interest on external debt</v>
          </cell>
          <cell r="D33">
            <v>5.3849999999999998</v>
          </cell>
          <cell r="E33">
            <v>6.157</v>
          </cell>
          <cell r="F33">
            <v>6.3449999999999998</v>
          </cell>
          <cell r="G33">
            <v>6.6150000000000002</v>
          </cell>
          <cell r="H33">
            <v>6.58</v>
          </cell>
          <cell r="I33">
            <v>11.262919</v>
          </cell>
          <cell r="K33">
            <v>6.1041000000000007</v>
          </cell>
          <cell r="L33">
            <v>8.1228999999999996</v>
          </cell>
          <cell r="M33">
            <v>8.1228999999999996</v>
          </cell>
          <cell r="N33">
            <v>14.227</v>
          </cell>
          <cell r="O33">
            <v>5.6585000000000001</v>
          </cell>
          <cell r="P33">
            <v>6.2884599999999997</v>
          </cell>
          <cell r="Q33">
            <v>11.506969999999999</v>
          </cell>
          <cell r="R33">
            <v>12.986795725</v>
          </cell>
          <cell r="S33">
            <v>11.946959999999999</v>
          </cell>
          <cell r="T33">
            <v>27.213795725000001</v>
          </cell>
          <cell r="U33">
            <v>11.946959999999999</v>
          </cell>
          <cell r="V33">
            <v>27.213795725000001</v>
          </cell>
          <cell r="W33">
            <v>26.173959999999997</v>
          </cell>
          <cell r="Y33">
            <v>19.054299999999998</v>
          </cell>
          <cell r="Z33">
            <v>5.3619429999999992</v>
          </cell>
          <cell r="AA33">
            <v>5.0342000000000002</v>
          </cell>
          <cell r="AB33">
            <v>5.2292800000000002</v>
          </cell>
          <cell r="AC33">
            <v>10.591222999999999</v>
          </cell>
          <cell r="AD33">
            <v>5.4499599999999999</v>
          </cell>
          <cell r="AE33">
            <v>5.6840000000000019</v>
          </cell>
          <cell r="AF33">
            <v>11.133960000000002</v>
          </cell>
        </row>
        <row r="34">
          <cell r="B34" t="str">
            <v xml:space="preserve">       Interest on bank restructuring bonds</v>
          </cell>
          <cell r="D34">
            <v>0</v>
          </cell>
          <cell r="E34">
            <v>0</v>
          </cell>
          <cell r="F34">
            <v>0</v>
          </cell>
          <cell r="G34">
            <v>0</v>
          </cell>
          <cell r="H34">
            <v>0</v>
          </cell>
          <cell r="I34">
            <v>0</v>
          </cell>
          <cell r="K34">
            <v>0</v>
          </cell>
          <cell r="L34">
            <v>0</v>
          </cell>
          <cell r="M34">
            <v>0</v>
          </cell>
          <cell r="N34">
            <v>0</v>
          </cell>
          <cell r="O34">
            <v>2.8</v>
          </cell>
          <cell r="P34">
            <v>3.1848000000000001</v>
          </cell>
          <cell r="Q34">
            <v>15</v>
          </cell>
          <cell r="R34">
            <v>6</v>
          </cell>
          <cell r="S34">
            <v>5.9847999999999999</v>
          </cell>
          <cell r="T34">
            <v>6</v>
          </cell>
          <cell r="U34">
            <v>5.9847999999999999</v>
          </cell>
          <cell r="V34">
            <v>6</v>
          </cell>
          <cell r="W34">
            <v>5.9847999999999999</v>
          </cell>
          <cell r="Y34">
            <v>34</v>
          </cell>
          <cell r="Z34">
            <v>0.3</v>
          </cell>
          <cell r="AA34">
            <v>1.7250000000000001</v>
          </cell>
          <cell r="AB34">
            <v>6.64</v>
          </cell>
          <cell r="AC34">
            <v>6.9399999999999995</v>
          </cell>
          <cell r="AD34">
            <v>4.9400000000000004</v>
          </cell>
          <cell r="AE34">
            <v>12.71</v>
          </cell>
          <cell r="AF34">
            <v>17.650000000000002</v>
          </cell>
        </row>
        <row r="35">
          <cell r="B35" t="str">
            <v xml:space="preserve">     Other</v>
          </cell>
          <cell r="D35">
            <v>6.6649999999999974</v>
          </cell>
          <cell r="E35">
            <v>8.7640000000000011</v>
          </cell>
          <cell r="F35">
            <v>9.4470000000000027</v>
          </cell>
          <cell r="G35">
            <v>13.364000000000003</v>
          </cell>
          <cell r="H35">
            <v>14.872000000000002</v>
          </cell>
          <cell r="I35">
            <v>13.281726000000013</v>
          </cell>
          <cell r="K35">
            <v>3.9835729999999998</v>
          </cell>
          <cell r="L35">
            <v>3.544223999999998</v>
          </cell>
          <cell r="M35">
            <v>3.544223999999998</v>
          </cell>
          <cell r="N35">
            <v>7.5277969999999925</v>
          </cell>
          <cell r="O35">
            <v>4.2571999999999992</v>
          </cell>
          <cell r="P35">
            <v>5.8586999999999927</v>
          </cell>
          <cell r="Q35">
            <v>12.838450000000027</v>
          </cell>
          <cell r="R35">
            <v>11.725999999999999</v>
          </cell>
          <cell r="S35">
            <v>10.115899999999998</v>
          </cell>
          <cell r="T35">
            <v>19.253796999999988</v>
          </cell>
          <cell r="U35">
            <v>10.115899999999998</v>
          </cell>
          <cell r="V35">
            <v>19.253796999999988</v>
          </cell>
          <cell r="W35">
            <v>17.643697000000007</v>
          </cell>
          <cell r="Y35">
            <v>37.714302219732659</v>
          </cell>
          <cell r="Z35">
            <v>7.6110999999999978</v>
          </cell>
          <cell r="AA35">
            <v>7.6110999999999986</v>
          </cell>
          <cell r="AB35">
            <v>5.0541000000000009</v>
          </cell>
          <cell r="AC35">
            <v>12.665199999999999</v>
          </cell>
          <cell r="AD35">
            <v>5.5219000000000049</v>
          </cell>
          <cell r="AE35">
            <v>6.1647599999999114</v>
          </cell>
          <cell r="AF35">
            <v>11.686659999999916</v>
          </cell>
        </row>
        <row r="36">
          <cell r="B36" t="str">
            <v xml:space="preserve">        of which: Transfers to regions</v>
          </cell>
          <cell r="I36">
            <v>8.3711000000000002</v>
          </cell>
          <cell r="W36">
            <v>13.074382</v>
          </cell>
          <cell r="Y36">
            <v>18.8</v>
          </cell>
          <cell r="AC36">
            <v>9.7707999999999995</v>
          </cell>
          <cell r="AF36">
            <v>9.0434999999999999</v>
          </cell>
        </row>
        <row r="37">
          <cell r="B37" t="str">
            <v xml:space="preserve">  Development expenditure and net lending  2/</v>
          </cell>
          <cell r="D37">
            <v>27.399000000000001</v>
          </cell>
          <cell r="E37">
            <v>26.708676331467046</v>
          </cell>
          <cell r="F37">
            <v>29.978086188488597</v>
          </cell>
          <cell r="G37">
            <v>27.492973321888069</v>
          </cell>
          <cell r="H37">
            <v>31.202194061123048</v>
          </cell>
          <cell r="I37">
            <v>45.460739658204986</v>
          </cell>
          <cell r="K37">
            <v>7.3907107500774893</v>
          </cell>
          <cell r="L37">
            <v>12.845344218929363</v>
          </cell>
          <cell r="M37">
            <v>12.845344218929363</v>
          </cell>
          <cell r="N37">
            <v>20.236054969006851</v>
          </cell>
          <cell r="O37">
            <v>14.251218464363802</v>
          </cell>
          <cell r="P37">
            <v>16.601757836513386</v>
          </cell>
          <cell r="Q37">
            <v>25.525038984028711</v>
          </cell>
          <cell r="R37">
            <v>29.906493464363805</v>
          </cell>
          <cell r="S37">
            <v>30.852976300877188</v>
          </cell>
          <cell r="T37">
            <v>50.742548433370658</v>
          </cell>
          <cell r="U37">
            <v>30.852976300877188</v>
          </cell>
          <cell r="V37">
            <v>51.698748433370653</v>
          </cell>
          <cell r="W37">
            <v>51.089031269884046</v>
          </cell>
          <cell r="Y37">
            <v>59.458580071823349</v>
          </cell>
          <cell r="Z37">
            <v>5.3617752000000065</v>
          </cell>
          <cell r="AA37">
            <v>6.8861000000000008</v>
          </cell>
          <cell r="AB37">
            <v>10.53732000000001</v>
          </cell>
          <cell r="AC37">
            <v>15.899095200000016</v>
          </cell>
          <cell r="AD37">
            <v>11.215624999999999</v>
          </cell>
          <cell r="AE37">
            <v>23.072095799999996</v>
          </cell>
          <cell r="AF37">
            <v>34.287720799999995</v>
          </cell>
        </row>
        <row r="38">
          <cell r="B38" t="str">
            <v xml:space="preserve">        of which: new poverty alleviation programs</v>
          </cell>
          <cell r="I38">
            <v>0</v>
          </cell>
          <cell r="W38">
            <v>0</v>
          </cell>
          <cell r="Y38">
            <v>0</v>
          </cell>
          <cell r="AC38">
            <v>0</v>
          </cell>
          <cell r="AF38">
            <v>0</v>
          </cell>
        </row>
        <row r="40">
          <cell r="B40" t="str">
            <v>Primary Balance</v>
          </cell>
          <cell r="D40">
            <v>1.5120000000000005</v>
          </cell>
          <cell r="E40">
            <v>4.3343336685329632</v>
          </cell>
          <cell r="F40">
            <v>6.9823538115114019</v>
          </cell>
          <cell r="G40">
            <v>11.095746678111929</v>
          </cell>
          <cell r="H40">
            <v>13.343305938876938</v>
          </cell>
          <cell r="I40">
            <v>3.4227343417949925</v>
          </cell>
          <cell r="K40">
            <v>9.3417362499225121</v>
          </cell>
          <cell r="L40">
            <v>4.8429677810706337</v>
          </cell>
          <cell r="M40">
            <v>4.8429677810706337</v>
          </cell>
          <cell r="N40">
            <v>14.18470403099316</v>
          </cell>
          <cell r="O40">
            <v>0.91328153563619452</v>
          </cell>
          <cell r="P40">
            <v>-4.8278578365133811</v>
          </cell>
          <cell r="Q40">
            <v>-31.712425009068482</v>
          </cell>
          <cell r="R40">
            <v>-23.005393464363792</v>
          </cell>
          <cell r="S40">
            <v>-3.9145763008772008</v>
          </cell>
          <cell r="T40">
            <v>-9.4206894333706259</v>
          </cell>
          <cell r="U40">
            <v>-3.9145763008772008</v>
          </cell>
          <cell r="V40">
            <v>-10.37688943337065</v>
          </cell>
          <cell r="W40">
            <v>10.270127730115945</v>
          </cell>
          <cell r="Y40">
            <v>-30.791214382038731</v>
          </cell>
          <cell r="Z40">
            <v>10.086424799999996</v>
          </cell>
          <cell r="AA40">
            <v>15.14299840487773</v>
          </cell>
          <cell r="AB40">
            <v>9.7388800000000018</v>
          </cell>
          <cell r="AC40">
            <v>19.825304799999998</v>
          </cell>
          <cell r="AD40">
            <v>-0.66148399999999441</v>
          </cell>
          <cell r="AE40">
            <v>-15.9111384999999</v>
          </cell>
          <cell r="AF40">
            <v>-16.572622499999895</v>
          </cell>
        </row>
        <row r="41">
          <cell r="B41" t="str">
            <v>Overall balance</v>
          </cell>
          <cell r="D41">
            <v>-3.8729999999999976</v>
          </cell>
          <cell r="E41">
            <v>-1.8226663314670404</v>
          </cell>
          <cell r="F41">
            <v>0.63735381151140302</v>
          </cell>
          <cell r="G41">
            <v>4.4807466781119274</v>
          </cell>
          <cell r="H41">
            <v>6.7633059388769396</v>
          </cell>
          <cell r="I41">
            <v>-7.8401846582050041</v>
          </cell>
          <cell r="J41">
            <v>0</v>
          </cell>
          <cell r="K41">
            <v>3.2376362499225095</v>
          </cell>
          <cell r="L41">
            <v>-3.2799322189293676</v>
          </cell>
          <cell r="M41">
            <v>-3.2799322189293676</v>
          </cell>
          <cell r="N41">
            <v>-4.2295969006843848E-2</v>
          </cell>
          <cell r="O41">
            <v>-7.5452184643638063</v>
          </cell>
          <cell r="P41">
            <v>-14.301117836513384</v>
          </cell>
          <cell r="Q41">
            <v>-58.219395009068478</v>
          </cell>
          <cell r="R41">
            <v>-41.992189189363799</v>
          </cell>
          <cell r="S41">
            <v>-21.846336300877198</v>
          </cell>
          <cell r="T41">
            <v>-42.634485158370637</v>
          </cell>
          <cell r="U41">
            <v>-21.846336300877198</v>
          </cell>
          <cell r="V41">
            <v>-43.590685158370661</v>
          </cell>
          <cell r="W41">
            <v>-21.888632269884056</v>
          </cell>
          <cell r="Y41">
            <v>-83.845514382038743</v>
          </cell>
          <cell r="Z41">
            <v>4.4244817999999952</v>
          </cell>
          <cell r="AA41">
            <v>8.3837984048777301</v>
          </cell>
          <cell r="AB41">
            <v>-2.1304000000000016</v>
          </cell>
          <cell r="AC41">
            <v>2.2940818000000007</v>
          </cell>
          <cell r="AD41">
            <v>-11.051443999999996</v>
          </cell>
          <cell r="AE41">
            <v>-34.305138499999906</v>
          </cell>
          <cell r="AF41">
            <v>-45.356582499999902</v>
          </cell>
        </row>
        <row r="42">
          <cell r="B42" t="str">
            <v>Measures/financing gap</v>
          </cell>
          <cell r="I42">
            <v>0</v>
          </cell>
          <cell r="W42">
            <v>0</v>
          </cell>
          <cell r="Y42">
            <v>0</v>
          </cell>
          <cell r="AC42">
            <v>0</v>
          </cell>
          <cell r="AF42">
            <v>0</v>
          </cell>
        </row>
        <row r="43">
          <cell r="B43" t="str">
            <v>Repayments of arrears</v>
          </cell>
          <cell r="O43">
            <v>-8</v>
          </cell>
          <cell r="P43">
            <v>-7</v>
          </cell>
          <cell r="Q43">
            <v>-6</v>
          </cell>
          <cell r="R43">
            <v>-5</v>
          </cell>
          <cell r="S43">
            <v>-4</v>
          </cell>
          <cell r="T43">
            <v>-3</v>
          </cell>
          <cell r="V43">
            <v>-1</v>
          </cell>
          <cell r="W43">
            <v>0</v>
          </cell>
          <cell r="Y43">
            <v>0</v>
          </cell>
          <cell r="AF43">
            <v>-13.8</v>
          </cell>
        </row>
        <row r="44">
          <cell r="B44" t="str">
            <v>Primary Balance after arrears</v>
          </cell>
          <cell r="O44">
            <v>-7.0867184643638055</v>
          </cell>
          <cell r="P44">
            <v>-11.827857836513381</v>
          </cell>
          <cell r="Q44">
            <v>-37.712425009068482</v>
          </cell>
          <cell r="R44">
            <v>-28.005393464363792</v>
          </cell>
          <cell r="S44">
            <v>-7.9145763008772008</v>
          </cell>
          <cell r="T44">
            <v>-12.420689433370626</v>
          </cell>
          <cell r="U44">
            <v>-3.9145763008772008</v>
          </cell>
          <cell r="V44">
            <v>-11.37688943337065</v>
          </cell>
          <cell r="W44">
            <v>10.270127730115945</v>
          </cell>
          <cell r="Y44">
            <v>-30.791214382038731</v>
          </cell>
          <cell r="Z44">
            <v>10.086424799999996</v>
          </cell>
          <cell r="AA44">
            <v>15.14299840487773</v>
          </cell>
          <cell r="AB44">
            <v>9.7388800000000018</v>
          </cell>
          <cell r="AC44">
            <v>19.825304799999998</v>
          </cell>
          <cell r="AD44">
            <v>-0.66148399999999441</v>
          </cell>
          <cell r="AE44">
            <v>-15.9111384999999</v>
          </cell>
          <cell r="AF44">
            <v>-30.372622499999895</v>
          </cell>
        </row>
        <row r="45">
          <cell r="B45" t="str">
            <v>Overall balance after arrears</v>
          </cell>
          <cell r="I45">
            <v>-7.8401846582050041</v>
          </cell>
          <cell r="J45">
            <v>0</v>
          </cell>
          <cell r="K45">
            <v>3.2376362499225095</v>
          </cell>
          <cell r="L45">
            <v>-3.2799322189293676</v>
          </cell>
          <cell r="M45">
            <v>-3.2799322189293676</v>
          </cell>
          <cell r="O45">
            <v>-7.5452184643638063</v>
          </cell>
          <cell r="P45">
            <v>-14.301117836513384</v>
          </cell>
          <cell r="Q45">
            <v>-58.219395009068478</v>
          </cell>
          <cell r="R45">
            <v>-41.992189189363799</v>
          </cell>
          <cell r="S45">
            <v>-21.846336300877198</v>
          </cell>
          <cell r="T45">
            <v>-42.634485158370637</v>
          </cell>
          <cell r="U45">
            <v>-21.846336300877198</v>
          </cell>
          <cell r="V45">
            <v>-43.590685158370661</v>
          </cell>
          <cell r="W45">
            <v>-21.888632269884056</v>
          </cell>
          <cell r="Y45">
            <v>-83.845514382038743</v>
          </cell>
          <cell r="Z45">
            <v>4.4244817999999952</v>
          </cell>
          <cell r="AA45">
            <v>8.3837984048777301</v>
          </cell>
          <cell r="AB45">
            <v>-2.1304000000000016</v>
          </cell>
          <cell r="AC45">
            <v>2.2940818000000007</v>
          </cell>
          <cell r="AD45">
            <v>-11.051443999999996</v>
          </cell>
          <cell r="AE45">
            <v>-34.305138499999906</v>
          </cell>
          <cell r="AF45">
            <v>-45.356582499999902</v>
          </cell>
        </row>
        <row r="46">
          <cell r="B46" t="str">
            <v>Total financing need</v>
          </cell>
          <cell r="O46">
            <v>-15.545218464363806</v>
          </cell>
          <cell r="P46">
            <v>-21.301117836513384</v>
          </cell>
          <cell r="Q46">
            <v>-64.219395009068478</v>
          </cell>
          <cell r="R46">
            <v>-46.992189189363799</v>
          </cell>
          <cell r="S46">
            <v>-25.846336300877198</v>
          </cell>
          <cell r="T46">
            <v>-45.634485158370637</v>
          </cell>
          <cell r="U46">
            <v>-21.846336300877198</v>
          </cell>
          <cell r="V46">
            <v>-44.590685158370661</v>
          </cell>
          <cell r="W46">
            <v>-21.888632269884056</v>
          </cell>
          <cell r="Y46">
            <v>-83.845514382038743</v>
          </cell>
          <cell r="Z46">
            <v>4.4244817999999952</v>
          </cell>
          <cell r="AA46">
            <v>8.3837984048777301</v>
          </cell>
          <cell r="AB46">
            <v>-2.1304000000000016</v>
          </cell>
          <cell r="AC46">
            <v>2.2940818000000007</v>
          </cell>
          <cell r="AD46">
            <v>-11.051443999999996</v>
          </cell>
          <cell r="AE46">
            <v>-34.305138499999906</v>
          </cell>
          <cell r="AF46">
            <v>-59.156582499999899</v>
          </cell>
        </row>
        <row r="48">
          <cell r="B48" t="str">
            <v>Financing</v>
          </cell>
          <cell r="D48">
            <v>3.9129999999999994</v>
          </cell>
          <cell r="E48">
            <v>1.822666331467043</v>
          </cell>
          <cell r="F48">
            <v>-2.3543538115114089</v>
          </cell>
          <cell r="G48">
            <v>-6.2397466781119322</v>
          </cell>
          <cell r="H48">
            <v>-8.1153059388769506</v>
          </cell>
          <cell r="I48">
            <v>7.8401846582050023</v>
          </cell>
          <cell r="J48">
            <v>0</v>
          </cell>
          <cell r="K48">
            <v>-3.2376362499225042</v>
          </cell>
          <cell r="L48">
            <v>3.2799322189293614</v>
          </cell>
          <cell r="M48">
            <v>2.2799322189293614</v>
          </cell>
          <cell r="N48">
            <v>4.2295969006858058E-2</v>
          </cell>
          <cell r="O48">
            <v>7.5452184643637992</v>
          </cell>
          <cell r="P48">
            <v>14.301117836513377</v>
          </cell>
          <cell r="Q48">
            <v>58.219395009068464</v>
          </cell>
          <cell r="R48">
            <v>41.992189189363813</v>
          </cell>
          <cell r="S48">
            <v>22.846336300877184</v>
          </cell>
          <cell r="T48">
            <v>44.634485158370659</v>
          </cell>
          <cell r="U48">
            <v>21.846336300877184</v>
          </cell>
          <cell r="V48">
            <v>43.59068515837064</v>
          </cell>
          <cell r="W48">
            <v>21.888632269884059</v>
          </cell>
          <cell r="Y48">
            <v>83.845514382038758</v>
          </cell>
          <cell r="Z48">
            <v>-4.4244817999999979</v>
          </cell>
          <cell r="AA48">
            <v>-8.3837984048777301</v>
          </cell>
          <cell r="AB48">
            <v>2.1304000000000003</v>
          </cell>
          <cell r="AC48">
            <v>-2.2940817999999976</v>
          </cell>
          <cell r="AD48">
            <v>11.051444000000004</v>
          </cell>
          <cell r="AE48">
            <v>49.689282499999905</v>
          </cell>
          <cell r="AF48">
            <v>59.174458978997102</v>
          </cell>
        </row>
        <row r="49">
          <cell r="B49" t="str">
            <v xml:space="preserve">  Domestic bank financing 3/</v>
          </cell>
          <cell r="D49">
            <v>2.5529999999999999</v>
          </cell>
          <cell r="E49">
            <v>8.1656814670429869E-3</v>
          </cell>
          <cell r="F49">
            <v>-2.0599188115114093</v>
          </cell>
          <cell r="G49">
            <v>-5.2633426781119317</v>
          </cell>
          <cell r="H49">
            <v>-5.6856659388769515</v>
          </cell>
          <cell r="I49">
            <v>-2.4545313417950019</v>
          </cell>
          <cell r="K49">
            <v>-15.787636249922507</v>
          </cell>
          <cell r="L49">
            <v>-1.256767781070639</v>
          </cell>
          <cell r="M49">
            <v>-1.256767781070639</v>
          </cell>
          <cell r="N49">
            <v>-17.044404030993146</v>
          </cell>
          <cell r="O49">
            <v>2.1136184643638005</v>
          </cell>
          <cell r="P49">
            <v>-9.9344821634866207</v>
          </cell>
          <cell r="Q49">
            <v>15.017308492401789</v>
          </cell>
          <cell r="R49">
            <v>14.988237189363815</v>
          </cell>
          <cell r="S49">
            <v>-7.8208636991228158</v>
          </cell>
          <cell r="T49">
            <v>-1.4561668416293396</v>
          </cell>
          <cell r="U49">
            <v>-7.8208636991228158</v>
          </cell>
          <cell r="V49">
            <v>-0.49996684162935706</v>
          </cell>
          <cell r="W49">
            <v>-24.865267730115939</v>
          </cell>
          <cell r="Y49">
            <v>16.369296604038752</v>
          </cell>
          <cell r="Z49">
            <v>-10.357899999999999</v>
          </cell>
          <cell r="AA49">
            <v>-13.829402182877729</v>
          </cell>
          <cell r="AB49">
            <v>1.5775999999999999</v>
          </cell>
          <cell r="AC49">
            <v>-8.7802999999999987</v>
          </cell>
          <cell r="AD49">
            <v>1.0585840000000033</v>
          </cell>
          <cell r="AE49">
            <v>21.575874978997099</v>
          </cell>
          <cell r="AF49">
            <v>22.634458978997102</v>
          </cell>
        </row>
        <row r="50">
          <cell r="B50" t="str">
            <v xml:space="preserve">  Domestic nonbank financing</v>
          </cell>
          <cell r="D50">
            <v>0</v>
          </cell>
          <cell r="E50">
            <v>0</v>
          </cell>
          <cell r="F50">
            <v>0</v>
          </cell>
          <cell r="G50">
            <v>0</v>
          </cell>
          <cell r="H50">
            <v>0</v>
          </cell>
          <cell r="I50">
            <v>0</v>
          </cell>
          <cell r="J50">
            <v>0</v>
          </cell>
          <cell r="K50">
            <v>0</v>
          </cell>
          <cell r="L50">
            <v>0</v>
          </cell>
          <cell r="M50">
            <v>-1</v>
          </cell>
          <cell r="N50">
            <v>0</v>
          </cell>
          <cell r="O50">
            <v>0</v>
          </cell>
          <cell r="P50">
            <v>1.633</v>
          </cell>
          <cell r="Q50">
            <v>10</v>
          </cell>
          <cell r="R50">
            <v>5</v>
          </cell>
          <cell r="S50">
            <v>2.633</v>
          </cell>
          <cell r="T50">
            <v>7</v>
          </cell>
          <cell r="U50">
            <v>1.633</v>
          </cell>
          <cell r="V50">
            <v>5</v>
          </cell>
          <cell r="W50">
            <v>1.633</v>
          </cell>
          <cell r="Y50">
            <v>29.8</v>
          </cell>
          <cell r="Z50">
            <v>0</v>
          </cell>
          <cell r="AA50">
            <v>0.9094000000000001</v>
          </cell>
          <cell r="AB50">
            <v>3.6</v>
          </cell>
          <cell r="AC50">
            <v>3.6</v>
          </cell>
          <cell r="AD50">
            <v>5.26</v>
          </cell>
          <cell r="AE50">
            <v>16.740000000000002</v>
          </cell>
          <cell r="AF50">
            <v>22</v>
          </cell>
        </row>
        <row r="51">
          <cell r="B51" t="str">
            <v xml:space="preserve">    Privatization proceeds</v>
          </cell>
          <cell r="D51">
            <v>0</v>
          </cell>
          <cell r="E51">
            <v>0</v>
          </cell>
          <cell r="F51">
            <v>0</v>
          </cell>
          <cell r="G51">
            <v>0</v>
          </cell>
          <cell r="H51">
            <v>0</v>
          </cell>
          <cell r="I51">
            <v>0</v>
          </cell>
          <cell r="K51">
            <v>0</v>
          </cell>
          <cell r="L51">
            <v>0</v>
          </cell>
          <cell r="M51">
            <v>0</v>
          </cell>
          <cell r="N51">
            <v>0</v>
          </cell>
          <cell r="O51">
            <v>0</v>
          </cell>
          <cell r="P51">
            <v>1.633</v>
          </cell>
          <cell r="Q51">
            <v>10</v>
          </cell>
          <cell r="R51">
            <v>5</v>
          </cell>
          <cell r="S51">
            <v>1.633</v>
          </cell>
          <cell r="T51">
            <v>5</v>
          </cell>
          <cell r="U51">
            <v>1.633</v>
          </cell>
          <cell r="V51">
            <v>5</v>
          </cell>
          <cell r="W51">
            <v>1.633</v>
          </cell>
          <cell r="Y51">
            <v>12.8</v>
          </cell>
          <cell r="Z51">
            <v>0</v>
          </cell>
          <cell r="AA51">
            <v>0.9094000000000001</v>
          </cell>
          <cell r="AB51">
            <v>3.6</v>
          </cell>
          <cell r="AC51">
            <v>3.6</v>
          </cell>
          <cell r="AD51">
            <v>2.2599999999999998</v>
          </cell>
          <cell r="AE51">
            <v>2.74</v>
          </cell>
          <cell r="AF51">
            <v>5</v>
          </cell>
        </row>
        <row r="52">
          <cell r="B52" t="str">
            <v xml:space="preserve">    Cash recovery of bank assets</v>
          </cell>
          <cell r="D52">
            <v>0</v>
          </cell>
          <cell r="E52">
            <v>0</v>
          </cell>
          <cell r="F52">
            <v>0</v>
          </cell>
          <cell r="G52">
            <v>0</v>
          </cell>
          <cell r="H52">
            <v>0</v>
          </cell>
          <cell r="I52">
            <v>0</v>
          </cell>
          <cell r="K52">
            <v>0</v>
          </cell>
          <cell r="L52">
            <v>0</v>
          </cell>
          <cell r="M52">
            <v>-1</v>
          </cell>
          <cell r="N52">
            <v>0</v>
          </cell>
          <cell r="O52">
            <v>0</v>
          </cell>
          <cell r="P52">
            <v>0</v>
          </cell>
          <cell r="Q52">
            <v>0</v>
          </cell>
          <cell r="R52">
            <v>0</v>
          </cell>
          <cell r="S52">
            <v>1</v>
          </cell>
          <cell r="T52">
            <v>2</v>
          </cell>
          <cell r="U52">
            <v>0</v>
          </cell>
          <cell r="V52">
            <v>0</v>
          </cell>
          <cell r="W52">
            <v>0</v>
          </cell>
          <cell r="Y52">
            <v>17</v>
          </cell>
          <cell r="Z52">
            <v>0</v>
          </cell>
          <cell r="AA52">
            <v>0</v>
          </cell>
          <cell r="AB52">
            <v>0</v>
          </cell>
          <cell r="AC52">
            <v>0</v>
          </cell>
          <cell r="AD52">
            <v>3</v>
          </cell>
          <cell r="AE52">
            <v>14</v>
          </cell>
          <cell r="AF52">
            <v>17</v>
          </cell>
        </row>
        <row r="53">
          <cell r="B53" t="str">
            <v xml:space="preserve">  Net foreign financing</v>
          </cell>
          <cell r="D53">
            <v>1.3599999999999994</v>
          </cell>
          <cell r="E53">
            <v>1.81450065</v>
          </cell>
          <cell r="F53">
            <v>-0.2944349999999995</v>
          </cell>
          <cell r="G53">
            <v>-0.97640400000000049</v>
          </cell>
          <cell r="H53">
            <v>-2.4296399999999996</v>
          </cell>
          <cell r="I53">
            <v>10.294716000000005</v>
          </cell>
          <cell r="K53">
            <v>12.550000000000002</v>
          </cell>
          <cell r="L53">
            <v>4.5367000000000006</v>
          </cell>
          <cell r="M53">
            <v>4.5367000000000006</v>
          </cell>
          <cell r="N53">
            <v>17.086700000000004</v>
          </cell>
          <cell r="O53">
            <v>5.4315999999999987</v>
          </cell>
          <cell r="P53">
            <v>22.602599999999999</v>
          </cell>
          <cell r="Q53">
            <v>33.202086516666675</v>
          </cell>
          <cell r="R53">
            <v>22.003951999999995</v>
          </cell>
          <cell r="S53">
            <v>28.034199999999998</v>
          </cell>
          <cell r="T53">
            <v>39.090651999999999</v>
          </cell>
          <cell r="U53">
            <v>28.034199999999998</v>
          </cell>
          <cell r="V53">
            <v>39.090651999999999</v>
          </cell>
          <cell r="W53">
            <v>45.120899999999999</v>
          </cell>
          <cell r="Y53">
            <v>37.676217778000009</v>
          </cell>
          <cell r="Z53">
            <v>5.9334182000000011</v>
          </cell>
          <cell r="AA53">
            <v>4.536203778</v>
          </cell>
          <cell r="AB53">
            <v>-3.0471999999999997</v>
          </cell>
          <cell r="AC53">
            <v>2.8862182000000014</v>
          </cell>
          <cell r="AD53">
            <v>4.7328599999999996</v>
          </cell>
          <cell r="AE53">
            <v>11.3734075210028</v>
          </cell>
          <cell r="AF53">
            <v>14.54</v>
          </cell>
        </row>
        <row r="54">
          <cell r="B54" t="str">
            <v xml:space="preserve">    Drawings</v>
          </cell>
          <cell r="D54">
            <v>11.257999999999999</v>
          </cell>
          <cell r="E54">
            <v>12.604787250000001</v>
          </cell>
          <cell r="F54">
            <v>11.801390999999999</v>
          </cell>
          <cell r="G54">
            <v>12.540760000000001</v>
          </cell>
          <cell r="H54">
            <v>12.143435999999999</v>
          </cell>
          <cell r="I54">
            <v>29.498300000000004</v>
          </cell>
          <cell r="K54">
            <v>19.733400000000003</v>
          </cell>
          <cell r="L54">
            <v>17.304500000000001</v>
          </cell>
          <cell r="M54">
            <v>17.304500000000001</v>
          </cell>
          <cell r="N54">
            <v>37.0379</v>
          </cell>
          <cell r="O54">
            <v>9.0375999999999994</v>
          </cell>
          <cell r="P54">
            <v>29.777000000000001</v>
          </cell>
          <cell r="Q54">
            <v>35.961173183333337</v>
          </cell>
          <cell r="R54">
            <v>23.864174999999996</v>
          </cell>
          <cell r="S54">
            <v>38.814599999999999</v>
          </cell>
          <cell r="T54">
            <v>60.902074999999996</v>
          </cell>
          <cell r="U54">
            <v>38.814599999999999</v>
          </cell>
          <cell r="V54">
            <v>60.902074999999996</v>
          </cell>
          <cell r="W54">
            <v>75.852500000000006</v>
          </cell>
          <cell r="Y54">
            <v>50.719499578000004</v>
          </cell>
          <cell r="Z54">
            <v>9.4707000000000008</v>
          </cell>
          <cell r="AA54">
            <v>8.0734855779999997</v>
          </cell>
          <cell r="AB54">
            <v>2.9053</v>
          </cell>
          <cell r="AD54">
            <v>7.0992899999999999</v>
          </cell>
          <cell r="AE54">
            <v>13.013</v>
          </cell>
        </row>
        <row r="55">
          <cell r="B55" t="str">
            <v xml:space="preserve">    Amortization</v>
          </cell>
          <cell r="D55">
            <v>-9.8979999999999997</v>
          </cell>
          <cell r="E55">
            <v>-10.790286600000002</v>
          </cell>
          <cell r="F55">
            <v>-12.095825999999999</v>
          </cell>
          <cell r="G55">
            <v>-13.517164000000001</v>
          </cell>
          <cell r="H55">
            <v>-14.573075999999999</v>
          </cell>
          <cell r="I55">
            <v>-19.203583999999999</v>
          </cell>
          <cell r="K55">
            <v>-7.1833999999999998</v>
          </cell>
          <cell r="L55">
            <v>-12.767799999999999</v>
          </cell>
          <cell r="M55">
            <v>-12.767799999999999</v>
          </cell>
          <cell r="N55">
            <v>-19.951199999999996</v>
          </cell>
          <cell r="O55">
            <v>-3.6059999999999999</v>
          </cell>
          <cell r="P55">
            <v>-7.1744000000000003</v>
          </cell>
          <cell r="Q55">
            <v>-2.7590866666666662</v>
          </cell>
          <cell r="R55">
            <v>-1.8602230000000002</v>
          </cell>
          <cell r="S55">
            <v>-10.780400000000002</v>
          </cell>
          <cell r="T55">
            <v>-21.811422999999998</v>
          </cell>
          <cell r="U55">
            <v>-10.780400000000002</v>
          </cell>
          <cell r="V55">
            <v>-21.811422999999998</v>
          </cell>
          <cell r="W55">
            <v>-30.7316</v>
          </cell>
          <cell r="Y55">
            <v>-13.043281800000001</v>
          </cell>
          <cell r="Z55">
            <v>-3.5372817999999997</v>
          </cell>
          <cell r="AA55">
            <v>-3.5372817999999997</v>
          </cell>
          <cell r="AB55">
            <v>-5.9524999999999997</v>
          </cell>
          <cell r="AD55">
            <v>-2.3664300000000003</v>
          </cell>
          <cell r="AE55">
            <v>-1.6395924789972003</v>
          </cell>
        </row>
        <row r="56">
          <cell r="B56" t="str">
            <v xml:space="preserve">  Repayments of oil arrears</v>
          </cell>
          <cell r="I56">
            <v>0</v>
          </cell>
          <cell r="W56">
            <v>0</v>
          </cell>
          <cell r="Y56">
            <v>0</v>
          </cell>
          <cell r="AC56">
            <v>0</v>
          </cell>
          <cell r="AF56">
            <v>0</v>
          </cell>
        </row>
        <row r="57">
          <cell r="B57" t="str">
            <v xml:space="preserve">  Unidentified</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Y57" t="str">
            <v>...</v>
          </cell>
          <cell r="Z57" t="str">
            <v>...</v>
          </cell>
          <cell r="AA57" t="str">
            <v>...</v>
          </cell>
          <cell r="AB57" t="str">
            <v>...</v>
          </cell>
          <cell r="AC57" t="str">
            <v>...</v>
          </cell>
          <cell r="AD57" t="str">
            <v>...</v>
          </cell>
          <cell r="AE57" t="str">
            <v>...</v>
          </cell>
          <cell r="AF57" t="str">
            <v>...</v>
          </cell>
        </row>
        <row r="59">
          <cell r="C59" t="str">
            <v>(In percent of GDP) 4/</v>
          </cell>
        </row>
        <row r="61">
          <cell r="B61" t="str">
            <v>Total revenue and grants</v>
          </cell>
          <cell r="D61">
            <v>16.62797929574258</v>
          </cell>
          <cell r="E61">
            <v>16.297259748857346</v>
          </cell>
          <cell r="F61">
            <v>16.174416231394581</v>
          </cell>
          <cell r="G61">
            <v>14.935528216341581</v>
          </cell>
          <cell r="H61">
            <v>15.032309692331991</v>
          </cell>
          <cell r="I61">
            <v>15.645891561963969</v>
          </cell>
          <cell r="K61">
            <v>13.295571066427939</v>
          </cell>
          <cell r="L61">
            <v>17.202158199864073</v>
          </cell>
          <cell r="M61">
            <v>17.202158199864073</v>
          </cell>
          <cell r="N61">
            <v>15.448773179870457</v>
          </cell>
          <cell r="O61">
            <v>13.813138496046083</v>
          </cell>
          <cell r="P61">
            <v>15.611806043569921</v>
          </cell>
          <cell r="Q61">
            <v>11.414244782003861</v>
          </cell>
          <cell r="R61">
            <v>12.308831448572965</v>
          </cell>
          <cell r="S61">
            <v>14.940653054294316</v>
          </cell>
          <cell r="T61">
            <v>13.758169666177475</v>
          </cell>
          <cell r="U61">
            <v>14.940653054294316</v>
          </cell>
          <cell r="V61">
            <v>13.460221255673224</v>
          </cell>
          <cell r="W61">
            <v>15.180083961896493</v>
          </cell>
          <cell r="Y61">
            <v>11.883163083713224</v>
          </cell>
          <cell r="Z61">
            <v>11.996036175191183</v>
          </cell>
          <cell r="AA61">
            <v>14.256236984422523</v>
          </cell>
          <cell r="AB61">
            <v>16.605899842429533</v>
          </cell>
          <cell r="AC61">
            <v>14.307106054006091</v>
          </cell>
          <cell r="AD61">
            <v>13.865406055445725</v>
          </cell>
          <cell r="AE61">
            <v>15.148881932545287</v>
          </cell>
          <cell r="AF61">
            <v>14.515516200151284</v>
          </cell>
        </row>
        <row r="62">
          <cell r="B62" t="str">
            <v xml:space="preserve">       of which:  revenue devolution to regions</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Y62" t="e">
            <v>#REF!</v>
          </cell>
          <cell r="Z62" t="e">
            <v>#REF!</v>
          </cell>
          <cell r="AA62" t="e">
            <v>#REF!</v>
          </cell>
          <cell r="AB62" t="e">
            <v>#REF!</v>
          </cell>
          <cell r="AC62" t="e">
            <v>#REF!</v>
          </cell>
          <cell r="AD62" t="e">
            <v>#REF!</v>
          </cell>
          <cell r="AE62" t="e">
            <v>#REF!</v>
          </cell>
          <cell r="AF62" t="e">
            <v>#REF!</v>
          </cell>
        </row>
        <row r="63">
          <cell r="B63" t="str">
            <v xml:space="preserve">  Tax revenue</v>
          </cell>
          <cell r="D63">
            <v>15.437110648146575</v>
          </cell>
          <cell r="E63">
            <v>14.455400954572553</v>
          </cell>
          <cell r="F63">
            <v>14.46640308315855</v>
          </cell>
          <cell r="G63">
            <v>13.76003080975064</v>
          </cell>
          <cell r="H63">
            <v>14.072608023108833</v>
          </cell>
          <cell r="I63">
            <v>14.725857430190946</v>
          </cell>
          <cell r="K63">
            <v>12.660746991256708</v>
          </cell>
          <cell r="L63">
            <v>16.115118681618412</v>
          </cell>
          <cell r="M63">
            <v>16.115118681618412</v>
          </cell>
          <cell r="N63">
            <v>14.564700536959547</v>
          </cell>
          <cell r="O63">
            <v>12.943609672316525</v>
          </cell>
          <cell r="P63">
            <v>14.252002810962754</v>
          </cell>
          <cell r="Q63">
            <v>10.351085930677071</v>
          </cell>
          <cell r="R63">
            <v>11.470310536707951</v>
          </cell>
          <cell r="S63">
            <v>13.799930405059348</v>
          </cell>
          <cell r="T63">
            <v>12.898622929525709</v>
          </cell>
          <cell r="U63">
            <v>13.799930405059348</v>
          </cell>
          <cell r="V63">
            <v>12.619288956127079</v>
          </cell>
          <cell r="W63">
            <v>14.160297171835767</v>
          </cell>
          <cell r="Y63">
            <v>10.773222284502568</v>
          </cell>
          <cell r="Z63">
            <v>11.078114503049569</v>
          </cell>
          <cell r="AA63">
            <v>13.346921659893757</v>
          </cell>
          <cell r="AB63">
            <v>14.966072538540223</v>
          </cell>
          <cell r="AC63">
            <v>13.027270346806162</v>
          </cell>
          <cell r="AD63">
            <v>12.765515280759265</v>
          </cell>
          <cell r="AE63">
            <v>14.077251344016569</v>
          </cell>
          <cell r="AF63">
            <v>13.429939861785931</v>
          </cell>
        </row>
        <row r="64">
          <cell r="B64" t="str">
            <v xml:space="preserve">    Oil and gas</v>
          </cell>
          <cell r="D64">
            <v>5.210050333232509</v>
          </cell>
          <cell r="E64">
            <v>3.6769504475955186</v>
          </cell>
          <cell r="F64">
            <v>3.3776315310149769</v>
          </cell>
          <cell r="G64">
            <v>3.412324410351192</v>
          </cell>
          <cell r="H64">
            <v>3.6228270252162762</v>
          </cell>
          <cell r="I64">
            <v>4.4346634856782963</v>
          </cell>
          <cell r="K64">
            <v>3.1866694408341911</v>
          </cell>
          <cell r="L64">
            <v>5.7623161406469201</v>
          </cell>
          <cell r="M64">
            <v>5.7623161406469201</v>
          </cell>
          <cell r="N64">
            <v>4.6062942253555041</v>
          </cell>
          <cell r="O64">
            <v>2.8138972701956768</v>
          </cell>
          <cell r="P64">
            <v>4.2031623330990859</v>
          </cell>
          <cell r="Q64">
            <v>3.6250272628135223</v>
          </cell>
          <cell r="R64">
            <v>3.18529886914378</v>
          </cell>
          <cell r="S64">
            <v>3.5867329280158815</v>
          </cell>
          <cell r="T64">
            <v>3.8412036766336803</v>
          </cell>
          <cell r="U64">
            <v>3.5867329280158815</v>
          </cell>
          <cell r="V64">
            <v>3.75801815431165</v>
          </cell>
          <cell r="W64">
            <v>4.0671596509316217</v>
          </cell>
          <cell r="Y64">
            <v>2.7185832448709273</v>
          </cell>
          <cell r="Z64">
            <v>1.507311387708969</v>
          </cell>
          <cell r="AA64">
            <v>3.7761354204072193</v>
          </cell>
          <cell r="AB64">
            <v>6.1093283681564543</v>
          </cell>
          <cell r="AC64">
            <v>3.8144474752450273</v>
          </cell>
          <cell r="AD64">
            <v>5.0358000197305683</v>
          </cell>
          <cell r="AE64">
            <v>4.5591750704303964</v>
          </cell>
          <cell r="AF64">
            <v>4.7943784859966883</v>
          </cell>
        </row>
        <row r="65">
          <cell r="B65" t="str">
            <v xml:space="preserve">    Non-oil and gas</v>
          </cell>
          <cell r="D65">
            <v>10.227060314914068</v>
          </cell>
          <cell r="E65">
            <v>10.778450506977034</v>
          </cell>
          <cell r="F65">
            <v>11.088771552143575</v>
          </cell>
          <cell r="G65">
            <v>10.347706399399447</v>
          </cell>
          <cell r="H65">
            <v>10.449780997892557</v>
          </cell>
          <cell r="I65">
            <v>10.291193944512649</v>
          </cell>
          <cell r="K65">
            <v>9.4740775504225159</v>
          </cell>
          <cell r="L65">
            <v>10.352802540971494</v>
          </cell>
          <cell r="M65">
            <v>10.352802540971494</v>
          </cell>
          <cell r="N65">
            <v>9.9584063116040422</v>
          </cell>
          <cell r="O65">
            <v>10.129712402120845</v>
          </cell>
          <cell r="P65">
            <v>10.048840477863667</v>
          </cell>
          <cell r="Q65">
            <v>6.7260586678635494</v>
          </cell>
          <cell r="R65">
            <v>8.2850116675641683</v>
          </cell>
          <cell r="S65">
            <v>10.213197477043465</v>
          </cell>
          <cell r="T65">
            <v>9.0574192528920303</v>
          </cell>
          <cell r="U65">
            <v>10.213197477043465</v>
          </cell>
          <cell r="V65">
            <v>8.8612708018154311</v>
          </cell>
          <cell r="W65">
            <v>10.093137520904143</v>
          </cell>
          <cell r="Y65">
            <v>8.0546390396316383</v>
          </cell>
          <cell r="Z65">
            <v>9.5708031153406008</v>
          </cell>
          <cell r="AA65">
            <v>9.5707862394865373</v>
          </cell>
          <cell r="AB65">
            <v>8.8567441703837684</v>
          </cell>
          <cell r="AC65">
            <v>9.2128228715611353</v>
          </cell>
          <cell r="AD65">
            <v>7.7297152610286979</v>
          </cell>
          <cell r="AE65">
            <v>9.518076273586173</v>
          </cell>
          <cell r="AF65">
            <v>8.6355613757892424</v>
          </cell>
        </row>
        <row r="66">
          <cell r="B66" t="str">
            <v xml:space="preserve">  Nontax revenue</v>
          </cell>
          <cell r="D66">
            <v>1.0172003031549184</v>
          </cell>
          <cell r="E66">
            <v>1.7182423541889837</v>
          </cell>
          <cell r="F66">
            <v>1.5774090669333443</v>
          </cell>
          <cell r="G66">
            <v>1.0690745427634067</v>
          </cell>
          <cell r="H66">
            <v>0.87399345926179373</v>
          </cell>
          <cell r="I66">
            <v>0.92003413177302351</v>
          </cell>
          <cell r="K66">
            <v>0.63482407517123185</v>
          </cell>
          <cell r="L66">
            <v>1.0870395182456627</v>
          </cell>
          <cell r="M66">
            <v>1.0870395182456627</v>
          </cell>
          <cell r="N66">
            <v>0.88407264291090892</v>
          </cell>
          <cell r="O66">
            <v>0.8695288237295572</v>
          </cell>
          <cell r="P66">
            <v>1.3598032326071678</v>
          </cell>
          <cell r="Q66">
            <v>1.0631588513267902</v>
          </cell>
          <cell r="R66">
            <v>0.8385209118650151</v>
          </cell>
          <cell r="S66">
            <v>1.1407226492349689</v>
          </cell>
          <cell r="T66">
            <v>0.85954673665176207</v>
          </cell>
          <cell r="U66">
            <v>1.1407226492349689</v>
          </cell>
          <cell r="V66">
            <v>0.84093229954614213</v>
          </cell>
          <cell r="W66">
            <v>1.0197867900607267</v>
          </cell>
          <cell r="Y66">
            <v>1.1099407992106562</v>
          </cell>
          <cell r="Z66">
            <v>0.91792167214161158</v>
          </cell>
          <cell r="AA66">
            <v>0.90931532452876773</v>
          </cell>
          <cell r="AB66">
            <v>1.6398273038893108</v>
          </cell>
          <cell r="AC66">
            <v>1.2798357071999267</v>
          </cell>
          <cell r="AD66">
            <v>1.0998907746864588</v>
          </cell>
          <cell r="AE66">
            <v>1.0716305885287163</v>
          </cell>
          <cell r="AF66">
            <v>1.0855763383653541</v>
          </cell>
        </row>
        <row r="67">
          <cell r="B67" t="str">
            <v xml:space="preserve">  Grants</v>
          </cell>
          <cell r="D67">
            <v>0.17366834444108362</v>
          </cell>
          <cell r="E67">
            <v>0.12361644009581002</v>
          </cell>
          <cell r="F67">
            <v>0.13060408130268739</v>
          </cell>
          <cell r="G67">
            <v>0.10642286382753341</v>
          </cell>
          <cell r="H67">
            <v>8.5708209961366535E-2</v>
          </cell>
          <cell r="I67">
            <v>0</v>
          </cell>
          <cell r="K67">
            <v>0</v>
          </cell>
          <cell r="L67">
            <v>0</v>
          </cell>
          <cell r="M67">
            <v>0</v>
          </cell>
          <cell r="N67">
            <v>0</v>
          </cell>
          <cell r="O67">
            <v>0</v>
          </cell>
          <cell r="P67">
            <v>0</v>
          </cell>
          <cell r="Q67">
            <v>0</v>
          </cell>
          <cell r="R67">
            <v>0</v>
          </cell>
          <cell r="S67">
            <v>0</v>
          </cell>
          <cell r="T67">
            <v>0</v>
          </cell>
          <cell r="U67">
            <v>0</v>
          </cell>
          <cell r="V67">
            <v>0</v>
          </cell>
          <cell r="W67">
            <v>0</v>
          </cell>
          <cell r="Y67">
            <v>0</v>
          </cell>
          <cell r="Z67">
            <v>0</v>
          </cell>
          <cell r="AA67">
            <v>0</v>
          </cell>
          <cell r="AB67">
            <v>0</v>
          </cell>
          <cell r="AC67">
            <v>0</v>
          </cell>
          <cell r="AD67">
            <v>0</v>
          </cell>
          <cell r="AE67">
            <v>0</v>
          </cell>
          <cell r="AF67">
            <v>0</v>
          </cell>
        </row>
        <row r="69">
          <cell r="B69" t="str">
            <v>Total expenditure and net lending</v>
          </cell>
          <cell r="D69">
            <v>17.944256199891925</v>
          </cell>
          <cell r="E69">
            <v>16.83306513607393</v>
          </cell>
          <cell r="F69">
            <v>16.01538939160929</v>
          </cell>
          <cell r="G69">
            <v>13.983191793649501</v>
          </cell>
          <cell r="H69">
            <v>13.815536297197184</v>
          </cell>
          <cell r="I69">
            <v>16.783644126665592</v>
          </cell>
          <cell r="K69">
            <v>11.785187881464745</v>
          </cell>
          <cell r="L69">
            <v>18.448153635524886</v>
          </cell>
          <cell r="M69">
            <v>18.448153635524886</v>
          </cell>
          <cell r="N69">
            <v>15.457629184679297</v>
          </cell>
          <cell r="O69">
            <v>16.737100050596752</v>
          </cell>
          <cell r="P69">
            <v>20.636794742274553</v>
          </cell>
          <cell r="Q69">
            <v>19.2694601598789</v>
          </cell>
          <cell r="R69">
            <v>18.76946494154798</v>
          </cell>
          <cell r="S69">
            <v>19.016777661120628</v>
          </cell>
          <cell r="T69">
            <v>17.878651871188378</v>
          </cell>
          <cell r="U69">
            <v>19.016777661120628</v>
          </cell>
          <cell r="V69">
            <v>17.014559867470751</v>
          </cell>
          <cell r="W69">
            <v>17.339673946641678</v>
          </cell>
          <cell r="Y69">
            <v>18.656036582481743</v>
          </cell>
          <cell r="Z69">
            <v>10.435727391827964</v>
          </cell>
          <cell r="AA69">
            <v>11.299666743074779</v>
          </cell>
          <cell r="AB69">
            <v>17.353201991870321</v>
          </cell>
          <cell r="AC69">
            <v>13.903675326870117</v>
          </cell>
          <cell r="AD69">
            <v>17.773134886720722</v>
          </cell>
          <cell r="AE69">
            <v>26.966560909115305</v>
          </cell>
          <cell r="AF69">
            <v>22.429817282080748</v>
          </cell>
        </row>
        <row r="70">
          <cell r="B70" t="str">
            <v xml:space="preserve">       of which:  expenditure devolution to regions</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Y70" t="e">
            <v>#REF!</v>
          </cell>
          <cell r="Z70" t="e">
            <v>#REF!</v>
          </cell>
          <cell r="AA70" t="e">
            <v>#REF!</v>
          </cell>
          <cell r="AB70" t="e">
            <v>#REF!</v>
          </cell>
          <cell r="AC70" t="e">
            <v>#REF!</v>
          </cell>
          <cell r="AD70" t="e">
            <v>#REF!</v>
          </cell>
          <cell r="AE70" t="e">
            <v>#REF!</v>
          </cell>
          <cell r="AF70" t="e">
            <v>#REF!</v>
          </cell>
        </row>
        <row r="71">
          <cell r="B71" t="str">
            <v xml:space="preserve">  Current expenditure</v>
          </cell>
          <cell r="D71">
            <v>8.6324382559755843</v>
          </cell>
          <cell r="E71">
            <v>8.9815717405133615</v>
          </cell>
          <cell r="F71">
            <v>8.5355246394689619</v>
          </cell>
          <cell r="G71">
            <v>8.1398443019389575</v>
          </cell>
          <cell r="H71">
            <v>8.2020094293423593</v>
          </cell>
          <cell r="I71">
            <v>10.18646875462564</v>
          </cell>
          <cell r="J71" t="e">
            <v>#DIV/0!</v>
          </cell>
          <cell r="K71">
            <v>8.3373622518527366</v>
          </cell>
          <cell r="L71">
            <v>13.568406373094451</v>
          </cell>
          <cell r="M71">
            <v>13.568406373094451</v>
          </cell>
          <cell r="N71">
            <v>11.220568199306317</v>
          </cell>
          <cell r="O71">
            <v>11.214395162446648</v>
          </cell>
          <cell r="P71">
            <v>14.803429374560784</v>
          </cell>
          <cell r="Q71">
            <v>17.356512325631591</v>
          </cell>
          <cell r="R71">
            <v>14.478225762879195</v>
          </cell>
          <cell r="S71">
            <v>13.260179659432589</v>
          </cell>
          <cell r="T71">
            <v>12.974552124705168</v>
          </cell>
          <cell r="U71">
            <v>13.260179659432589</v>
          </cell>
          <cell r="V71">
            <v>12.693573820442513</v>
          </cell>
          <cell r="W71">
            <v>12.299095855676311</v>
          </cell>
          <cell r="Y71">
            <v>13.798706293140727</v>
          </cell>
          <cell r="Z71">
            <v>8.5448788547226453</v>
          </cell>
          <cell r="AA71">
            <v>8.8712640840724344</v>
          </cell>
          <cell r="AB71">
            <v>13.656918718613943</v>
          </cell>
          <cell r="AC71">
            <v>11.107705480746894</v>
          </cell>
          <cell r="AD71">
            <v>13.807352571462314</v>
          </cell>
          <cell r="AE71">
            <v>19.018520661994014</v>
          </cell>
          <cell r="AF71">
            <v>16.446929443819656</v>
          </cell>
        </row>
        <row r="72">
          <cell r="B72" t="str">
            <v xml:space="preserve">    o/w: Subsidies</v>
          </cell>
          <cell r="D72">
            <v>0.29465842393428476</v>
          </cell>
          <cell r="E72">
            <v>0.42769389240539818</v>
          </cell>
          <cell r="F72">
            <v>0.37476564671526147</v>
          </cell>
          <cell r="G72">
            <v>3.0393172885719116E-2</v>
          </cell>
          <cell r="H72">
            <v>0.29756796657451773</v>
          </cell>
          <cell r="I72">
            <v>3.027395391630169</v>
          </cell>
          <cell r="K72">
            <v>4.9813723358894862E-2</v>
          </cell>
          <cell r="L72">
            <v>6.155416830175291</v>
          </cell>
          <cell r="M72">
            <v>6.155416830175291</v>
          </cell>
          <cell r="N72">
            <v>3.4150522459858905</v>
          </cell>
          <cell r="O72">
            <v>3.2453289661837843</v>
          </cell>
          <cell r="P72">
            <v>6.1116654954321845</v>
          </cell>
          <cell r="Q72">
            <v>6.5528372983687726</v>
          </cell>
          <cell r="R72">
            <v>5.379877939328666</v>
          </cell>
          <cell r="S72">
            <v>4.8078909094640725</v>
          </cell>
          <cell r="T72">
            <v>4.4729512470565034</v>
          </cell>
          <cell r="U72">
            <v>4.8078909094640725</v>
          </cell>
          <cell r="V72">
            <v>4.3760845310136158</v>
          </cell>
          <cell r="W72">
            <v>4.1515724356349679</v>
          </cell>
          <cell r="Y72">
            <v>2.7798418283329847</v>
          </cell>
          <cell r="Z72">
            <v>6.0656393871588291E-2</v>
          </cell>
          <cell r="AA72">
            <v>1.0579584927618005E-4</v>
          </cell>
          <cell r="AB72">
            <v>4.116440787599779</v>
          </cell>
          <cell r="AC72">
            <v>2.0939488779697224</v>
          </cell>
          <cell r="AD72">
            <v>4.9152098282273702</v>
          </cell>
          <cell r="AE72">
            <v>5.7636339396995941</v>
          </cell>
          <cell r="AF72">
            <v>5.3449562159252419</v>
          </cell>
        </row>
        <row r="73">
          <cell r="B73" t="str">
            <v xml:space="preserve">           Interest on bank restructuring bonds</v>
          </cell>
          <cell r="D73">
            <v>0</v>
          </cell>
          <cell r="E73">
            <v>0</v>
          </cell>
          <cell r="F73">
            <v>0</v>
          </cell>
          <cell r="G73">
            <v>0</v>
          </cell>
          <cell r="H73">
            <v>0</v>
          </cell>
          <cell r="I73">
            <v>0</v>
          </cell>
          <cell r="J73" t="e">
            <v>#DIV/0!</v>
          </cell>
          <cell r="K73">
            <v>0</v>
          </cell>
          <cell r="L73">
            <v>0</v>
          </cell>
          <cell r="M73">
            <v>0</v>
          </cell>
          <cell r="N73">
            <v>0</v>
          </cell>
          <cell r="O73">
            <v>1.0850702854277385</v>
          </cell>
          <cell r="P73">
            <v>1.1190442726633871</v>
          </cell>
          <cell r="Q73">
            <v>2.7262813522355507</v>
          </cell>
          <cell r="R73">
            <v>1.0770059235325793</v>
          </cell>
          <cell r="S73">
            <v>1.116653621502411</v>
          </cell>
          <cell r="T73">
            <v>0.57988018708867772</v>
          </cell>
          <cell r="U73">
            <v>1.116653621502411</v>
          </cell>
          <cell r="V73" t="e">
            <v>#DIV/0!</v>
          </cell>
          <cell r="W73">
            <v>0.59047609651178279</v>
          </cell>
          <cell r="Y73">
            <v>2.7775508536884241</v>
          </cell>
          <cell r="Z73" t="e">
            <v>#DIV/0!</v>
          </cell>
          <cell r="AA73" t="e">
            <v>#DIV/0!</v>
          </cell>
          <cell r="AB73" t="e">
            <v>#DIV/0!</v>
          </cell>
          <cell r="AC73">
            <v>1.2204487417683458</v>
          </cell>
          <cell r="AD73" t="e">
            <v>#DIV/0!</v>
          </cell>
          <cell r="AE73" t="e">
            <v>#DIV/0!</v>
          </cell>
          <cell r="AF73">
            <v>3.0797605638840935</v>
          </cell>
        </row>
        <row r="74">
          <cell r="B74" t="str">
            <v xml:space="preserve">           Transfers to regions</v>
          </cell>
          <cell r="I74">
            <v>1.2147979811172349</v>
          </cell>
          <cell r="J74" t="e">
            <v>#DIV/0!</v>
          </cell>
          <cell r="K74">
            <v>0</v>
          </cell>
          <cell r="L74">
            <v>0</v>
          </cell>
          <cell r="M74">
            <v>0</v>
          </cell>
          <cell r="N74">
            <v>0</v>
          </cell>
          <cell r="O74">
            <v>0</v>
          </cell>
          <cell r="P74">
            <v>0</v>
          </cell>
          <cell r="Q74">
            <v>0</v>
          </cell>
          <cell r="R74">
            <v>0</v>
          </cell>
          <cell r="S74">
            <v>0</v>
          </cell>
          <cell r="T74">
            <v>0</v>
          </cell>
          <cell r="U74">
            <v>0</v>
          </cell>
          <cell r="V74">
            <v>0</v>
          </cell>
          <cell r="W74">
            <v>1.2899528885950937</v>
          </cell>
          <cell r="Y74">
            <v>1.5358222367453642</v>
          </cell>
          <cell r="Z74">
            <v>0</v>
          </cell>
          <cell r="AA74">
            <v>0</v>
          </cell>
          <cell r="AB74">
            <v>0</v>
          </cell>
          <cell r="AC74">
            <v>1.7182652112493018</v>
          </cell>
          <cell r="AD74">
            <v>0</v>
          </cell>
          <cell r="AE74">
            <v>0</v>
          </cell>
          <cell r="AF74">
            <v>1.5780064962881468</v>
          </cell>
        </row>
        <row r="76">
          <cell r="B76" t="str">
            <v xml:space="preserve">  Development expenditure and net lending 2/</v>
          </cell>
          <cell r="D76">
            <v>9.311817943916342</v>
          </cell>
          <cell r="E76">
            <v>7.8514933955605688</v>
          </cell>
          <cell r="F76">
            <v>7.4798647521403305</v>
          </cell>
          <cell r="G76">
            <v>5.843347491710543</v>
          </cell>
          <cell r="H76">
            <v>5.6135268678548238</v>
          </cell>
          <cell r="I76">
            <v>6.5971753720399509</v>
          </cell>
          <cell r="K76">
            <v>3.44782562961201</v>
          </cell>
          <cell r="L76">
            <v>4.879747262430433</v>
          </cell>
          <cell r="M76">
            <v>4.879747262430433</v>
          </cell>
          <cell r="N76">
            <v>4.2370609853729775</v>
          </cell>
          <cell r="O76">
            <v>5.5227048881501029</v>
          </cell>
          <cell r="P76">
            <v>5.8333653677137685</v>
          </cell>
          <cell r="Q76">
            <v>4.6392291864828623</v>
          </cell>
          <cell r="R76">
            <v>5.3682451022013655</v>
          </cell>
          <cell r="S76">
            <v>5.7565980016880394</v>
          </cell>
          <cell r="T76">
            <v>4.9040997464832108</v>
          </cell>
          <cell r="U76">
            <v>5.7565980016880394</v>
          </cell>
          <cell r="V76">
            <v>4.8883082860600098</v>
          </cell>
          <cell r="W76">
            <v>5.0405780909653695</v>
          </cell>
          <cell r="Y76">
            <v>4.8573302893410135</v>
          </cell>
          <cell r="Z76">
            <v>1.8908485371053168</v>
          </cell>
          <cell r="AA76">
            <v>2.4284026590023458</v>
          </cell>
          <cell r="AB76">
            <v>3.6962832732563808</v>
          </cell>
          <cell r="AC76">
            <v>2.795969846123223</v>
          </cell>
          <cell r="AD76">
            <v>3.9657823152584117</v>
          </cell>
          <cell r="AE76">
            <v>7.948040247121293</v>
          </cell>
          <cell r="AF76">
            <v>5.982887838261095</v>
          </cell>
        </row>
        <row r="77">
          <cell r="B77" t="str">
            <v xml:space="preserve">        of which: new poverty alleviation programs</v>
          </cell>
          <cell r="I77">
            <v>0</v>
          </cell>
          <cell r="J77" t="e">
            <v>#DIV/0!</v>
          </cell>
          <cell r="K77">
            <v>0</v>
          </cell>
          <cell r="L77">
            <v>0</v>
          </cell>
          <cell r="M77">
            <v>0</v>
          </cell>
          <cell r="N77">
            <v>0</v>
          </cell>
          <cell r="O77">
            <v>0</v>
          </cell>
          <cell r="P77">
            <v>0</v>
          </cell>
          <cell r="Q77">
            <v>0</v>
          </cell>
          <cell r="R77">
            <v>0</v>
          </cell>
          <cell r="S77">
            <v>0</v>
          </cell>
          <cell r="T77">
            <v>0</v>
          </cell>
          <cell r="U77">
            <v>0</v>
          </cell>
          <cell r="V77">
            <v>0</v>
          </cell>
          <cell r="W77">
            <v>0</v>
          </cell>
          <cell r="Y77">
            <v>0</v>
          </cell>
          <cell r="Z77">
            <v>0</v>
          </cell>
          <cell r="AA77">
            <v>0</v>
          </cell>
          <cell r="AB77">
            <v>0</v>
          </cell>
          <cell r="AC77">
            <v>0</v>
          </cell>
          <cell r="AD77">
            <v>0</v>
          </cell>
          <cell r="AE77">
            <v>0</v>
          </cell>
          <cell r="AF77">
            <v>0</v>
          </cell>
        </row>
        <row r="79">
          <cell r="B79" t="str">
            <v>Overall balance</v>
          </cell>
          <cell r="D79">
            <v>-1.3162769041493472</v>
          </cell>
          <cell r="E79">
            <v>-0.53580538721658266</v>
          </cell>
          <cell r="F79">
            <v>0.15902683978529147</v>
          </cell>
          <cell r="G79">
            <v>0.95233642269208008</v>
          </cell>
          <cell r="H79">
            <v>1.2167733951348068</v>
          </cell>
          <cell r="I79">
            <v>-1.1377525647016231</v>
          </cell>
          <cell r="K79">
            <v>1.5103831849631921</v>
          </cell>
          <cell r="L79">
            <v>-1.2459954356608098</v>
          </cell>
          <cell r="M79">
            <v>-1.2459954356608098</v>
          </cell>
          <cell r="N79">
            <v>-8.856004808838391E-3</v>
          </cell>
          <cell r="O79">
            <v>-2.923961554550671</v>
          </cell>
          <cell r="P79">
            <v>-5.0249886987046324</v>
          </cell>
          <cell r="Q79">
            <v>-8.7639758286202216</v>
          </cell>
          <cell r="R79">
            <v>-6.6401344802304427</v>
          </cell>
          <cell r="S79">
            <v>-4.0761246068263119</v>
          </cell>
          <cell r="T79">
            <v>-4.1204822050109025</v>
          </cell>
          <cell r="U79">
            <v>-4.0761246068263119</v>
          </cell>
          <cell r="V79">
            <v>-3.648892318302821</v>
          </cell>
          <cell r="W79">
            <v>-2.1595899847451849</v>
          </cell>
          <cell r="Y79">
            <v>-6.8495641191110819</v>
          </cell>
          <cell r="Z79">
            <v>1.560308783363219</v>
          </cell>
          <cell r="AA79">
            <v>2.9565702413477437</v>
          </cell>
          <cell r="AB79">
            <v>-0.74730214944078677</v>
          </cell>
          <cell r="AC79">
            <v>0.4034307271359745</v>
          </cell>
          <cell r="AD79">
            <v>-3.907728831275</v>
          </cell>
          <cell r="AE79">
            <v>-11.817678976570022</v>
          </cell>
          <cell r="AF79">
            <v>-7.9143010819294668</v>
          </cell>
        </row>
        <row r="80">
          <cell r="B80" t="str">
            <v>Measures/financing gap</v>
          </cell>
          <cell r="I80">
            <v>0</v>
          </cell>
          <cell r="W80">
            <v>0</v>
          </cell>
          <cell r="Y80">
            <v>0</v>
          </cell>
          <cell r="AC80">
            <v>0</v>
          </cell>
          <cell r="AF80">
            <v>0</v>
          </cell>
        </row>
        <row r="81">
          <cell r="B81" t="str">
            <v>Repayments of arrears</v>
          </cell>
          <cell r="W81">
            <v>0</v>
          </cell>
          <cell r="Y81">
            <v>0</v>
          </cell>
          <cell r="Z81">
            <v>0</v>
          </cell>
          <cell r="AA81">
            <v>0</v>
          </cell>
          <cell r="AB81">
            <v>0</v>
          </cell>
          <cell r="AC81">
            <v>0</v>
          </cell>
          <cell r="AD81">
            <v>0</v>
          </cell>
          <cell r="AE81">
            <v>0</v>
          </cell>
          <cell r="AF81">
            <v>-2.4079714323852963</v>
          </cell>
        </row>
        <row r="82">
          <cell r="B82" t="str">
            <v>Overall balance</v>
          </cell>
          <cell r="I82">
            <v>-1.1377525647016231</v>
          </cell>
          <cell r="J82">
            <v>0</v>
          </cell>
          <cell r="K82">
            <v>1.5103831849631921</v>
          </cell>
          <cell r="L82">
            <v>-1.2459954356608098</v>
          </cell>
          <cell r="M82">
            <v>-1.2459954356608098</v>
          </cell>
          <cell r="N82">
            <v>-8.856004808838391E-3</v>
          </cell>
          <cell r="O82">
            <v>-2.923961554550671</v>
          </cell>
          <cell r="P82">
            <v>-5.0249886987046324</v>
          </cell>
          <cell r="Q82">
            <v>-8.7639758286202216</v>
          </cell>
          <cell r="R82">
            <v>-6.6401344802304427</v>
          </cell>
          <cell r="S82">
            <v>-4.0761246068263119</v>
          </cell>
          <cell r="T82">
            <v>-4.1204822050109025</v>
          </cell>
          <cell r="U82">
            <v>-4.0761246068263119</v>
          </cell>
          <cell r="V82">
            <v>-3.648892318302821</v>
          </cell>
          <cell r="W82">
            <v>-2.1595899847451849</v>
          </cell>
          <cell r="Y82">
            <v>-6.8495641191110819</v>
          </cell>
          <cell r="Z82">
            <v>1.560308783363219</v>
          </cell>
          <cell r="AA82">
            <v>2.9565702413477437</v>
          </cell>
          <cell r="AB82">
            <v>-0.74730214944078677</v>
          </cell>
          <cell r="AC82">
            <v>0.4034307271359745</v>
          </cell>
          <cell r="AD82">
            <v>-3.907728831275</v>
          </cell>
          <cell r="AE82">
            <v>-11.817678976570022</v>
          </cell>
          <cell r="AF82">
            <v>-7.9143010819294668</v>
          </cell>
        </row>
        <row r="83">
          <cell r="B83" t="str">
            <v>Total financing need</v>
          </cell>
          <cell r="W83">
            <v>-2.1595899847451845</v>
          </cell>
          <cell r="Y83">
            <v>-6.8495641191110819</v>
          </cell>
          <cell r="Z83">
            <v>1.560308783363219</v>
          </cell>
          <cell r="AA83">
            <v>2.9565702413477437</v>
          </cell>
          <cell r="AB83">
            <v>-0.74730214944078677</v>
          </cell>
          <cell r="AC83">
            <v>0.40343072713597455</v>
          </cell>
          <cell r="AD83">
            <v>-3.9077288312749996</v>
          </cell>
          <cell r="AE83">
            <v>-11.81767897657002</v>
          </cell>
          <cell r="AF83">
            <v>-10.322272514314761</v>
          </cell>
        </row>
        <row r="85">
          <cell r="B85" t="str">
            <v>Financing</v>
          </cell>
          <cell r="D85">
            <v>1.3298712951036402</v>
          </cell>
          <cell r="E85">
            <v>0.53580538721658344</v>
          </cell>
          <cell r="F85">
            <v>-0.58743736935260582</v>
          </cell>
          <cell r="G85">
            <v>-1.326193703153479</v>
          </cell>
          <cell r="H85">
            <v>-1.4600091211376793</v>
          </cell>
          <cell r="I85">
            <v>1.1377525647016229</v>
          </cell>
          <cell r="K85">
            <v>-1.5103831849631899</v>
          </cell>
          <cell r="L85">
            <v>1.2459954356608076</v>
          </cell>
          <cell r="M85">
            <v>0.86611092814878143</v>
          </cell>
          <cell r="N85">
            <v>8.8560048088413678E-3</v>
          </cell>
          <cell r="O85">
            <v>2.9239615545506683</v>
          </cell>
          <cell r="P85">
            <v>5.0249886987046297</v>
          </cell>
          <cell r="Q85">
            <v>8.7639758286202216</v>
          </cell>
          <cell r="R85">
            <v>6.6401344802304445</v>
          </cell>
          <cell r="S85">
            <v>4.2627062171562136</v>
          </cell>
          <cell r="T85">
            <v>4.3137756007071308</v>
          </cell>
          <cell r="U85">
            <v>4.0761246068263093</v>
          </cell>
          <cell r="V85">
            <v>3.6488923183028223</v>
          </cell>
          <cell r="W85">
            <v>2.1595899847451854</v>
          </cell>
          <cell r="Y85">
            <v>6.8495641191110836</v>
          </cell>
          <cell r="Z85">
            <v>-1.5603087833632201</v>
          </cell>
          <cell r="AA85">
            <v>-2.9565702413477437</v>
          </cell>
          <cell r="AB85">
            <v>0.74730214944078621</v>
          </cell>
          <cell r="AC85">
            <v>-0.40343072713597394</v>
          </cell>
          <cell r="AD85">
            <v>3.9077288312750023</v>
          </cell>
          <cell r="AE85">
            <v>17.117318711921225</v>
          </cell>
          <cell r="AF85">
            <v>10.325391793353667</v>
          </cell>
        </row>
        <row r="86">
          <cell r="B86" t="str">
            <v xml:space="preserve">  Domestic bank financing 3/</v>
          </cell>
          <cell r="D86">
            <v>0.86766200265770344</v>
          </cell>
          <cell r="E86">
            <v>2.4004482031632669E-3</v>
          </cell>
          <cell r="F86">
            <v>-0.51397257361984428</v>
          </cell>
          <cell r="G86">
            <v>-1.1186691186897888</v>
          </cell>
          <cell r="H86">
            <v>-1.0228972503347102</v>
          </cell>
          <cell r="I86">
            <v>-0.35619688196312865</v>
          </cell>
          <cell r="K86">
            <v>-7.3650584814056943</v>
          </cell>
          <cell r="L86">
            <v>-0.47742660956900157</v>
          </cell>
          <cell r="M86">
            <v>-0.47742660956900157</v>
          </cell>
          <cell r="N86">
            <v>-3.5687874661964956</v>
          </cell>
          <cell r="O86">
            <v>0.8190802108616313</v>
          </cell>
          <cell r="P86">
            <v>-3.4906824186530638</v>
          </cell>
          <cell r="Q86">
            <v>2.7294272069069043</v>
          </cell>
          <cell r="R86">
            <v>2.6904033727093548</v>
          </cell>
          <cell r="S86">
            <v>-1.459229343153027</v>
          </cell>
          <cell r="T86">
            <v>-0.14073371675939172</v>
          </cell>
          <cell r="U86">
            <v>-1.459229343153027</v>
          </cell>
          <cell r="V86">
            <v>-4.7273718005801546E-2</v>
          </cell>
          <cell r="W86">
            <v>-2.4532726620771386</v>
          </cell>
          <cell r="Y86">
            <v>1.3372515810831429</v>
          </cell>
          <cell r="Z86">
            <v>-3.6527491981542117</v>
          </cell>
          <cell r="AA86">
            <v>-4.8769778297313593</v>
          </cell>
          <cell r="AB86">
            <v>0.55339085193286908</v>
          </cell>
          <cell r="AC86">
            <v>-1.5440786869378396</v>
          </cell>
          <cell r="AD86">
            <v>0.37430938591612356</v>
          </cell>
          <cell r="AE86">
            <v>7.4326114188519554</v>
          </cell>
          <cell r="AF86">
            <v>3.9495022180378183</v>
          </cell>
        </row>
        <row r="87">
          <cell r="B87" t="str">
            <v xml:space="preserve">  Domestic nonbank financing</v>
          </cell>
          <cell r="D87">
            <v>0</v>
          </cell>
          <cell r="E87">
            <v>0</v>
          </cell>
          <cell r="F87">
            <v>0</v>
          </cell>
          <cell r="G87">
            <v>0</v>
          </cell>
          <cell r="H87">
            <v>0</v>
          </cell>
          <cell r="I87">
            <v>0</v>
          </cell>
          <cell r="W87">
            <v>0.16111607164880054</v>
          </cell>
          <cell r="Y87">
            <v>2.4344416305857366</v>
          </cell>
          <cell r="Z87">
            <v>0</v>
          </cell>
          <cell r="AA87">
            <v>0.32070248443919386</v>
          </cell>
          <cell r="AB87">
            <v>1.2628087391977236</v>
          </cell>
          <cell r="AC87">
            <v>0.63308580264640424</v>
          </cell>
          <cell r="AD87">
            <v>1.8599066015722927</v>
          </cell>
          <cell r="AE87">
            <v>5.766714688173689</v>
          </cell>
          <cell r="AF87">
            <v>3.8387950371359798</v>
          </cell>
        </row>
        <row r="88">
          <cell r="B88" t="str">
            <v xml:space="preserve">    Privatization proceeds</v>
          </cell>
          <cell r="D88">
            <v>0</v>
          </cell>
          <cell r="E88">
            <v>0</v>
          </cell>
          <cell r="F88">
            <v>0</v>
          </cell>
          <cell r="G88">
            <v>0</v>
          </cell>
          <cell r="H88">
            <v>0</v>
          </cell>
          <cell r="I88">
            <v>0</v>
          </cell>
          <cell r="W88">
            <v>0.16111607164880054</v>
          </cell>
          <cell r="Y88">
            <v>1.0456662037415245</v>
          </cell>
          <cell r="Z88">
            <v>0</v>
          </cell>
          <cell r="AA88">
            <v>0.32070248443919386</v>
          </cell>
          <cell r="AB88">
            <v>1.2628087391977236</v>
          </cell>
          <cell r="AC88">
            <v>0.63308580264640424</v>
          </cell>
          <cell r="AD88">
            <v>0.79912336873638423</v>
          </cell>
          <cell r="AE88">
            <v>0.94389475780142806</v>
          </cell>
          <cell r="AF88">
            <v>0.87245341753090444</v>
          </cell>
        </row>
        <row r="89">
          <cell r="B89" t="str">
            <v xml:space="preserve">    Cash recovery of bank assets</v>
          </cell>
          <cell r="D89">
            <v>0</v>
          </cell>
          <cell r="E89">
            <v>0</v>
          </cell>
          <cell r="F89">
            <v>0</v>
          </cell>
          <cell r="G89">
            <v>0</v>
          </cell>
          <cell r="H89">
            <v>0</v>
          </cell>
          <cell r="I89">
            <v>0</v>
          </cell>
          <cell r="K89">
            <v>0</v>
          </cell>
          <cell r="L89">
            <v>0</v>
          </cell>
          <cell r="M89">
            <v>-0.37988450751202618</v>
          </cell>
          <cell r="N89">
            <v>0</v>
          </cell>
          <cell r="O89">
            <v>0</v>
          </cell>
          <cell r="P89">
            <v>1</v>
          </cell>
          <cell r="Q89">
            <v>0</v>
          </cell>
          <cell r="R89">
            <v>0</v>
          </cell>
          <cell r="S89">
            <v>1</v>
          </cell>
          <cell r="T89">
            <v>2</v>
          </cell>
          <cell r="U89">
            <v>3</v>
          </cell>
          <cell r="V89">
            <v>0</v>
          </cell>
          <cell r="W89">
            <v>0</v>
          </cell>
          <cell r="Y89">
            <v>1.3887754268442121</v>
          </cell>
          <cell r="Z89">
            <v>0</v>
          </cell>
          <cell r="AA89">
            <v>0</v>
          </cell>
          <cell r="AB89">
            <v>0</v>
          </cell>
          <cell r="AC89">
            <v>0</v>
          </cell>
          <cell r="AD89">
            <v>1.0607832328359084</v>
          </cell>
          <cell r="AE89">
            <v>4.8228199303722601</v>
          </cell>
          <cell r="AF89">
            <v>2.9663416196050751</v>
          </cell>
        </row>
        <row r="90">
          <cell r="B90" t="str">
            <v xml:space="preserve">  Net foreign financing</v>
          </cell>
          <cell r="D90">
            <v>0.46220929244593667</v>
          </cell>
          <cell r="E90">
            <v>0.53340493901342023</v>
          </cell>
          <cell r="F90">
            <v>-7.3464795732761531E-2</v>
          </cell>
          <cell r="G90">
            <v>-0.20752458446369026</v>
          </cell>
          <cell r="H90">
            <v>-0.43711187080296926</v>
          </cell>
          <cell r="I90">
            <v>1.4939494466647518</v>
          </cell>
          <cell r="K90">
            <v>5.8546752964425046</v>
          </cell>
          <cell r="L90">
            <v>1.7234220452298092</v>
          </cell>
          <cell r="M90">
            <v>1.7234220452298092</v>
          </cell>
          <cell r="N90">
            <v>3.5776434710053366</v>
          </cell>
          <cell r="O90">
            <v>2.104881343689037</v>
          </cell>
          <cell r="P90">
            <v>7.9418833450456763</v>
          </cell>
          <cell r="Q90">
            <v>6.0345486217133182</v>
          </cell>
          <cell r="R90">
            <v>3.9497311075210901</v>
          </cell>
          <cell r="S90">
            <v>5.2306661803106032</v>
          </cell>
          <cell r="T90">
            <v>3.7779824325297322</v>
          </cell>
          <cell r="U90">
            <v>5.2306661803106032</v>
          </cell>
          <cell r="V90">
            <v>3.6961660363086235</v>
          </cell>
          <cell r="W90">
            <v>4.451746575173523</v>
          </cell>
          <cell r="Y90">
            <v>3.0778709074422035</v>
          </cell>
          <cell r="Z90">
            <v>2.0924404147909912</v>
          </cell>
          <cell r="AA90">
            <v>1.5997051039444219</v>
          </cell>
          <cell r="AB90">
            <v>-1.0688974416898063</v>
          </cell>
          <cell r="AC90">
            <v>0.50756215715546138</v>
          </cell>
          <cell r="AD90">
            <v>1.6735128437865856</v>
          </cell>
          <cell r="AE90">
            <v>3.9179926048955762</v>
          </cell>
          <cell r="AF90">
            <v>2.5370945381798702</v>
          </cell>
        </row>
        <row r="91">
          <cell r="B91" t="str">
            <v xml:space="preserve">  Repayments of arrears</v>
          </cell>
          <cell r="I91">
            <v>0</v>
          </cell>
          <cell r="J91" t="e">
            <v>#DIV/0!</v>
          </cell>
          <cell r="K91">
            <v>0</v>
          </cell>
          <cell r="L91">
            <v>0</v>
          </cell>
          <cell r="M91">
            <v>0</v>
          </cell>
          <cell r="N91">
            <v>0</v>
          </cell>
          <cell r="O91">
            <v>0</v>
          </cell>
          <cell r="P91">
            <v>0</v>
          </cell>
          <cell r="Q91">
            <v>0</v>
          </cell>
          <cell r="R91">
            <v>0</v>
          </cell>
          <cell r="S91">
            <v>0</v>
          </cell>
          <cell r="T91">
            <v>0</v>
          </cell>
          <cell r="U91">
            <v>0</v>
          </cell>
          <cell r="V91" t="e">
            <v>#DIV/0!</v>
          </cell>
          <cell r="W91">
            <v>0</v>
          </cell>
          <cell r="Y91">
            <v>0</v>
          </cell>
          <cell r="Z91" t="e">
            <v>#DIV/0!</v>
          </cell>
          <cell r="AA91" t="e">
            <v>#DIV/0!</v>
          </cell>
          <cell r="AB91" t="e">
            <v>#DIV/0!</v>
          </cell>
          <cell r="AC91">
            <v>0</v>
          </cell>
          <cell r="AD91" t="e">
            <v>#DIV/0!</v>
          </cell>
          <cell r="AE91" t="e">
            <v>#DIV/0!</v>
          </cell>
          <cell r="AF91">
            <v>0</v>
          </cell>
        </row>
        <row r="93">
          <cell r="B93" t="str">
            <v>Memorandum item (in percent of GDP):</v>
          </cell>
        </row>
        <row r="94">
          <cell r="B94" t="str">
            <v>Primary Balance</v>
          </cell>
          <cell r="D94">
            <v>0.5138679780722476</v>
          </cell>
          <cell r="E94">
            <v>1.2741549506348422</v>
          </cell>
          <cell r="F94">
            <v>1.7421746616283897</v>
          </cell>
          <cell r="G94">
            <v>2.3582863432447514</v>
          </cell>
          <cell r="H94">
            <v>2.4005685705038067</v>
          </cell>
          <cell r="I94">
            <v>0.4967006448750087</v>
          </cell>
          <cell r="J94" t="e">
            <v>#DIV/0!</v>
          </cell>
          <cell r="K94">
            <v>4.3579946173946427</v>
          </cell>
          <cell r="L94">
            <v>1.8397684304086277</v>
          </cell>
          <cell r="M94">
            <v>1.8397684304086277</v>
          </cell>
          <cell r="N94">
            <v>2.9700184216159791</v>
          </cell>
          <cell r="O94">
            <v>0.35391952019594608</v>
          </cell>
          <cell r="P94">
            <v>-1.6963660704544556</v>
          </cell>
          <cell r="Q94">
            <v>-5.7637995290927808</v>
          </cell>
          <cell r="R94">
            <v>-4.1294908390529148</v>
          </cell>
          <cell r="S94">
            <v>-0.730387949976948</v>
          </cell>
          <cell r="T94">
            <v>-0.91047852518788119</v>
          </cell>
          <cell r="U94">
            <v>-0.730387949976948</v>
          </cell>
          <cell r="V94">
            <v>-0.98117335792082561</v>
          </cell>
          <cell r="W94">
            <v>1.013277792533799</v>
          </cell>
          <cell r="Y94">
            <v>-2.515416582145146</v>
          </cell>
          <cell r="Z94">
            <v>3.5570125315404417</v>
          </cell>
          <cell r="AA94">
            <v>5.3402212561062656</v>
          </cell>
          <cell r="AB94">
            <v>3.4162063261105358</v>
          </cell>
          <cell r="AC94">
            <v>3.4864219450048917</v>
          </cell>
          <cell r="AD94">
            <v>-0.2338970453297407</v>
          </cell>
          <cell r="AE94">
            <v>-5.4811825623366364</v>
          </cell>
          <cell r="AF94">
            <v>-2.8917682275148944</v>
          </cell>
        </row>
        <row r="95">
          <cell r="B95" t="str">
            <v>Overall balance excluding interest costs</v>
          </cell>
        </row>
        <row r="96">
          <cell r="B96" t="str">
            <v>of bank restructuring</v>
          </cell>
          <cell r="D96">
            <v>-1.3162769041493474</v>
          </cell>
          <cell r="E96">
            <v>-0.53580538721658266</v>
          </cell>
          <cell r="F96">
            <v>0.15902683978529147</v>
          </cell>
          <cell r="G96">
            <v>0.95233642269208008</v>
          </cell>
          <cell r="H96">
            <v>1.2167733951348065</v>
          </cell>
          <cell r="I96">
            <v>-1.1377525647016231</v>
          </cell>
          <cell r="J96" t="e">
            <v>#DIV/0!</v>
          </cell>
          <cell r="K96">
            <v>1.5103831849631923</v>
          </cell>
          <cell r="L96">
            <v>-1.2459954356608098</v>
          </cell>
          <cell r="M96">
            <v>-1.2459954356608098</v>
          </cell>
          <cell r="N96">
            <v>-8.8560048088383928E-3</v>
          </cell>
          <cell r="O96">
            <v>-1.8388912691229335</v>
          </cell>
          <cell r="P96">
            <v>-3.9059444260412439</v>
          </cell>
          <cell r="Q96">
            <v>-7.8552153778750409</v>
          </cell>
          <cell r="R96">
            <v>-6.4606334929750124</v>
          </cell>
          <cell r="S96">
            <v>-2.9594709853239021</v>
          </cell>
          <cell r="T96">
            <v>-3.5406020179222253</v>
          </cell>
          <cell r="U96">
            <v>-2.9594709853239021</v>
          </cell>
          <cell r="V96">
            <v>-3.5543386117975286</v>
          </cell>
          <cell r="W96">
            <v>-1.5691138882334013</v>
          </cell>
          <cell r="Y96">
            <v>-4.0720132654226573</v>
          </cell>
          <cell r="Z96">
            <v>1.6661048191857568</v>
          </cell>
          <cell r="AA96">
            <v>3.5648963746857798</v>
          </cell>
          <cell r="AB96">
            <v>1.5818784139683479</v>
          </cell>
          <cell r="AC96">
            <v>1.6238794689043201</v>
          </cell>
          <cell r="AD96">
            <v>-2.1609724412052045</v>
          </cell>
          <cell r="AE96">
            <v>-7.4392474540677735</v>
          </cell>
          <cell r="AF96">
            <v>-4.8345405180453724</v>
          </cell>
        </row>
        <row r="97">
          <cell r="B97" t="str">
            <v>Fiscal impulse 5/</v>
          </cell>
          <cell r="I97">
            <v>5.1376167220625426</v>
          </cell>
          <cell r="W97">
            <v>6.4555772222240471</v>
          </cell>
          <cell r="Y97">
            <v>-4.6353191238488236</v>
          </cell>
          <cell r="AC97">
            <v>-7.8309096408483931</v>
          </cell>
          <cell r="AF97">
            <v>-2.624653079154017</v>
          </cell>
        </row>
        <row r="98">
          <cell r="B98" t="str">
            <v>Fiscal impulse 6/</v>
          </cell>
          <cell r="I98">
            <v>4.4265381174019307</v>
          </cell>
          <cell r="W98">
            <v>-2.3345552568749781</v>
          </cell>
          <cell r="Y98">
            <v>1.0590134369143271</v>
          </cell>
          <cell r="AC98">
            <v>-3.5350707121814118</v>
          </cell>
          <cell r="AF98">
            <v>3.9625635900523992</v>
          </cell>
        </row>
        <row r="99">
          <cell r="B99" t="str">
            <v>Adjusted balance 7/</v>
          </cell>
          <cell r="D99">
            <v>-6.5263272373818531</v>
          </cell>
          <cell r="E99">
            <v>-4.2127558348121035</v>
          </cell>
          <cell r="F99">
            <v>-3.218604691229686</v>
          </cell>
          <cell r="G99">
            <v>-2.4599879876591135</v>
          </cell>
          <cell r="H99">
            <v>-2.4060536300814697</v>
          </cell>
          <cell r="I99">
            <v>-5.5724160503799194</v>
          </cell>
          <cell r="J99">
            <v>0</v>
          </cell>
          <cell r="K99">
            <v>-1.6762862558709966</v>
          </cell>
          <cell r="L99">
            <v>-7.008311576307733</v>
          </cell>
          <cell r="M99">
            <v>-7.3881960838197607</v>
          </cell>
          <cell r="N99">
            <v>-4.6151502301643443</v>
          </cell>
          <cell r="O99">
            <v>-5.7378588247463451</v>
          </cell>
          <cell r="P99">
            <v>-8.2281510318037192</v>
          </cell>
          <cell r="Q99">
            <v>-11.480242640688562</v>
          </cell>
          <cell r="R99">
            <v>-9.6459323621187956</v>
          </cell>
          <cell r="S99">
            <v>-6.6628575348421926</v>
          </cell>
          <cell r="T99">
            <v>-5.9616858816445841</v>
          </cell>
          <cell r="U99">
            <v>-4.6628575348421926</v>
          </cell>
          <cell r="V99">
            <v>-7.3123567661091773</v>
          </cell>
          <cell r="W99">
            <v>-6.2267496356768071</v>
          </cell>
          <cell r="Y99">
            <v>-8.1026813167952341</v>
          </cell>
          <cell r="Z99">
            <v>5.2997395654250212E-2</v>
          </cell>
          <cell r="AA99">
            <v>-0.81956517905947557</v>
          </cell>
          <cell r="AB99">
            <v>-6.8566305175972424</v>
          </cell>
          <cell r="AC99">
            <v>-3.4110167481090521</v>
          </cell>
          <cell r="AD99">
            <v>-7.8827456181696576</v>
          </cell>
          <cell r="AE99">
            <v>-11.554034116628156</v>
          </cell>
          <cell r="AF99">
            <v>-9.7423379483210777</v>
          </cell>
        </row>
        <row r="100">
          <cell r="B100" t="str">
            <v>Nominal GDP (trillion Rp)</v>
          </cell>
          <cell r="D100">
            <v>294.23899999999998</v>
          </cell>
          <cell r="E100">
            <v>340.17320000000001</v>
          </cell>
          <cell r="F100">
            <v>400.78379999999999</v>
          </cell>
          <cell r="G100">
            <v>470.50040000000001</v>
          </cell>
          <cell r="H100">
            <v>555.83940000000007</v>
          </cell>
          <cell r="I100">
            <v>689.09400000000005</v>
          </cell>
          <cell r="J100">
            <v>0</v>
          </cell>
          <cell r="K100">
            <v>214.3586</v>
          </cell>
          <cell r="L100">
            <v>263.23790000000002</v>
          </cell>
          <cell r="M100">
            <v>263.23790000000002</v>
          </cell>
          <cell r="N100">
            <v>477.59649999999999</v>
          </cell>
          <cell r="O100">
            <v>258.0478</v>
          </cell>
          <cell r="P100">
            <v>284.60000000000002</v>
          </cell>
          <cell r="Q100">
            <v>550.20000000000005</v>
          </cell>
          <cell r="R100">
            <v>557.1</v>
          </cell>
          <cell r="S100">
            <v>535.95849999999996</v>
          </cell>
          <cell r="T100">
            <v>1034.6965</v>
          </cell>
          <cell r="U100">
            <v>535.95849999999996</v>
          </cell>
          <cell r="W100">
            <v>1013.5549999999999</v>
          </cell>
          <cell r="Y100">
            <v>1224.0999999999999</v>
          </cell>
          <cell r="AC100">
            <v>568.64329999999995</v>
          </cell>
          <cell r="AF100">
            <v>573.09649999999999</v>
          </cell>
        </row>
        <row r="103">
          <cell r="B103" t="str">
            <v>Sources: Data provided by the Indonesian authorities; and IMF staff estimates.</v>
          </cell>
        </row>
        <row r="105">
          <cell r="B105" t="str">
            <v xml:space="preserve">  1/  The fiscal year runs from April 1 to March 31. Projections exclude impact of Fiscal decentralization which is expected to begin in 2001.</v>
          </cell>
        </row>
        <row r="106">
          <cell r="B106" t="str">
            <v xml:space="preserve">  2/  For 1999/2000, including payments of subsidies due in the previous year.</v>
          </cell>
        </row>
        <row r="107">
          <cell r="B107" t="str">
            <v xml:space="preserve">  2/  Including statistical discrepancy.</v>
          </cell>
        </row>
        <row r="108">
          <cell r="B108" t="str">
            <v xml:space="preserve">  4/  Prior to 1998/99, privatization proceeds are recorded as a financing item.</v>
          </cell>
        </row>
        <row r="109">
          <cell r="B109" t="str">
            <v xml:space="preserve">  3/  Projection for 1999/2000 reflects carry-over of external disbursements received in the fourth quarter of 1998/99.</v>
          </cell>
        </row>
      </sheetData>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i-cpi"/>
      <sheetName val="kursi"/>
      <sheetName val="Fillestare e Mozes"/>
      <sheetName val="Fillestare Lokali"/>
      <sheetName val="Pasqyra Fiskale"/>
      <sheetName val="FMN1.1"/>
      <sheetName val="% ndaj PBB"/>
      <sheetName val="Sheet1"/>
      <sheetName val="Buxheti i Konsoliduar 2007"/>
      <sheetName val="Te ardhura Tatime&amp;Dogana"/>
      <sheetName val="Shpenzime.Klas.Funksional"/>
      <sheetName val="FUNKSIONAL"/>
      <sheetName val="Fakt_Plan progresiv"/>
      <sheetName val="Fatk_Plan mujor"/>
      <sheetName val="Klas.Ekonomik Te ardhurat"/>
      <sheetName val="Shpenzime.Klas.Institucional"/>
      <sheetName val="Shpenzime.Sipas.Rretheve"/>
      <sheetName val="Shpenzime per Investime"/>
      <sheetName val="Deficiti"/>
      <sheetName val="Borxhi i Brendshem"/>
      <sheetName val="MINISTRI"/>
      <sheetName val="bb"/>
      <sheetName val="bb 6-mujori 2007"/>
      <sheetName val="funksionali sipas issh"/>
      <sheetName val="Shp_min (2) sipas ISSH"/>
      <sheetName val="invest"/>
      <sheetName val="defi"/>
      <sheetName val="DISTRIKT"/>
      <sheetName val="treg_kr"/>
      <sheetName val="Totaltax"/>
      <sheetName val="kontroll"/>
      <sheetName val="Klas.Ekonomik Te ardhurat (2)"/>
      <sheetName val="Tregues"/>
    </sheetNames>
    <sheetDataSet>
      <sheetData sheetId="0" refreshError="1"/>
      <sheetData sheetId="1" refreshError="1">
        <row r="27">
          <cell r="B27">
            <v>2006</v>
          </cell>
        </row>
        <row r="29">
          <cell r="B29" t="str">
            <v>Jan</v>
          </cell>
          <cell r="C29" t="str">
            <v>Shkurt</v>
          </cell>
          <cell r="D29" t="str">
            <v>Mars</v>
          </cell>
          <cell r="E29" t="str">
            <v>Prill</v>
          </cell>
          <cell r="F29" t="str">
            <v>Maj</v>
          </cell>
          <cell r="G29" t="str">
            <v>Qershor</v>
          </cell>
          <cell r="H29" t="str">
            <v xml:space="preserve">Korrik </v>
          </cell>
          <cell r="I29" t="str">
            <v>Gusht</v>
          </cell>
          <cell r="J29" t="str">
            <v>Shtator</v>
          </cell>
          <cell r="K29" t="str">
            <v>Tetor</v>
          </cell>
          <cell r="L29" t="str">
            <v>Nentor</v>
          </cell>
          <cell r="M29" t="str">
            <v>Dhjetor</v>
          </cell>
        </row>
        <row r="30">
          <cell r="A30" t="str">
            <v>CPI</v>
          </cell>
          <cell r="B30">
            <v>109.7</v>
          </cell>
          <cell r="C30">
            <v>110.2</v>
          </cell>
          <cell r="D30">
            <v>110.3</v>
          </cell>
          <cell r="E30">
            <v>110.9</v>
          </cell>
          <cell r="F30">
            <v>110.5</v>
          </cell>
          <cell r="G30">
            <v>109.2</v>
          </cell>
          <cell r="H30">
            <v>108.8</v>
          </cell>
          <cell r="I30">
            <v>108.6</v>
          </cell>
          <cell r="J30">
            <v>109.3</v>
          </cell>
          <cell r="K30">
            <v>109.4</v>
          </cell>
          <cell r="L30">
            <v>110.3</v>
          </cell>
          <cell r="M30">
            <v>112.3</v>
          </cell>
        </row>
        <row r="32">
          <cell r="A32" t="str">
            <v>Kursi I Kembimit</v>
          </cell>
          <cell r="B32">
            <v>102.05</v>
          </cell>
          <cell r="C32">
            <v>102.56</v>
          </cell>
          <cell r="D32">
            <v>102.06</v>
          </cell>
          <cell r="E32">
            <v>100.26</v>
          </cell>
          <cell r="F32">
            <v>96.31</v>
          </cell>
          <cell r="G32">
            <v>97.18</v>
          </cell>
          <cell r="H32">
            <v>96.69</v>
          </cell>
          <cell r="I32">
            <v>95.54</v>
          </cell>
          <cell r="J32">
            <v>96.76</v>
          </cell>
          <cell r="K32">
            <v>97.66</v>
          </cell>
          <cell r="L32">
            <v>96.5</v>
          </cell>
          <cell r="M32">
            <v>93.6</v>
          </cell>
        </row>
        <row r="35">
          <cell r="A35" t="str">
            <v>CPI2005/CPI2006</v>
          </cell>
          <cell r="B35">
            <v>0.98669097538742012</v>
          </cell>
          <cell r="C35">
            <v>0.98638838475499091</v>
          </cell>
          <cell r="D35">
            <v>0.98549410698096107</v>
          </cell>
          <cell r="E35">
            <v>0.97745716862037868</v>
          </cell>
          <cell r="F35">
            <v>0.97013574660633484</v>
          </cell>
          <cell r="G35">
            <v>0.97619047619047616</v>
          </cell>
          <cell r="H35">
            <v>0.96875000000000011</v>
          </cell>
          <cell r="I35">
            <v>0.97237569060773477</v>
          </cell>
          <cell r="J35">
            <v>0.97438243366880151</v>
          </cell>
          <cell r="K35">
            <v>0.97806215722120649</v>
          </cell>
          <cell r="L35">
            <v>0.97189483227561202</v>
          </cell>
          <cell r="M35">
            <v>0.97506678539626002</v>
          </cell>
        </row>
        <row r="37">
          <cell r="A37" t="str">
            <v>KK2005/KK2006</v>
          </cell>
          <cell r="B37">
            <v>0.94855463008329255</v>
          </cell>
          <cell r="C37">
            <v>0.9490054602184087</v>
          </cell>
          <cell r="D37">
            <v>0.93905545757397613</v>
          </cell>
          <cell r="E37">
            <v>0.97067624177139422</v>
          </cell>
          <cell r="F37">
            <v>1.0206624441906345</v>
          </cell>
          <cell r="G37">
            <v>1.0459971187487138</v>
          </cell>
          <cell r="H37">
            <v>1.047471300031027</v>
          </cell>
          <cell r="I37">
            <v>1.0379945572535063</v>
          </cell>
          <cell r="J37">
            <v>1.0441298057048367</v>
          </cell>
          <cell r="K37">
            <v>1.0471021912758551</v>
          </cell>
          <cell r="L37">
            <v>1.0783419689119171</v>
          </cell>
          <cell r="M37">
            <v>1.1039529914529915</v>
          </cell>
        </row>
        <row r="41">
          <cell r="A41" t="str">
            <v>.</v>
          </cell>
          <cell r="B41">
            <v>2007</v>
          </cell>
        </row>
        <row r="43">
          <cell r="B43" t="str">
            <v>Jan</v>
          </cell>
          <cell r="C43" t="str">
            <v>Shkurt</v>
          </cell>
          <cell r="D43" t="str">
            <v>Mars</v>
          </cell>
          <cell r="E43" t="str">
            <v>Prill</v>
          </cell>
          <cell r="F43" t="str">
            <v>Maj</v>
          </cell>
          <cell r="G43" t="str">
            <v>Qershor</v>
          </cell>
          <cell r="H43" t="str">
            <v xml:space="preserve">Korrik </v>
          </cell>
          <cell r="I43" t="str">
            <v>Gusht</v>
          </cell>
          <cell r="J43" t="str">
            <v>Shtator</v>
          </cell>
          <cell r="K43" t="str">
            <v>Tetor</v>
          </cell>
          <cell r="L43" t="str">
            <v>Nentor</v>
          </cell>
          <cell r="M43" t="str">
            <v>Dhjetor</v>
          </cell>
        </row>
        <row r="44">
          <cell r="A44" t="str">
            <v>CPI</v>
          </cell>
          <cell r="B44">
            <v>112.9</v>
          </cell>
          <cell r="C44">
            <v>113.4</v>
          </cell>
          <cell r="D44">
            <v>113.3</v>
          </cell>
          <cell r="E44">
            <v>113</v>
          </cell>
          <cell r="F44">
            <v>112.1</v>
          </cell>
          <cell r="G44">
            <v>111.4</v>
          </cell>
          <cell r="H44">
            <v>111.1</v>
          </cell>
          <cell r="I44">
            <v>113.1</v>
          </cell>
          <cell r="J44">
            <v>114.1</v>
          </cell>
          <cell r="K44">
            <v>114</v>
          </cell>
          <cell r="L44">
            <v>114.2</v>
          </cell>
          <cell r="M44">
            <v>115.3</v>
          </cell>
        </row>
        <row r="46">
          <cell r="A46" t="str">
            <v>Kursi I Kembimit</v>
          </cell>
          <cell r="B46">
            <v>96.04</v>
          </cell>
          <cell r="C46">
            <v>95.8</v>
          </cell>
          <cell r="D46">
            <v>95.32</v>
          </cell>
          <cell r="E46">
            <v>93.36</v>
          </cell>
          <cell r="F46">
            <v>92.71</v>
          </cell>
          <cell r="G46">
            <v>91.76</v>
          </cell>
          <cell r="H46">
            <v>89.18</v>
          </cell>
          <cell r="I46">
            <v>89.68</v>
          </cell>
          <cell r="J46">
            <v>89.19</v>
          </cell>
          <cell r="K46">
            <v>86.047142857142873</v>
          </cell>
          <cell r="L46">
            <v>83.014500000000012</v>
          </cell>
          <cell r="M46">
            <v>83.029473684210529</v>
          </cell>
        </row>
        <row r="49">
          <cell r="A49" t="str">
            <v>CPI2006/CPI2007</v>
          </cell>
          <cell r="B49">
            <v>0.97165633303808674</v>
          </cell>
          <cell r="C49">
            <v>0.97178130511463845</v>
          </cell>
          <cell r="D49">
            <v>0.97352162400706088</v>
          </cell>
          <cell r="E49">
            <v>0.98141592920353993</v>
          </cell>
          <cell r="F49">
            <v>0.98572702943800183</v>
          </cell>
          <cell r="G49">
            <v>0.98025134649910228</v>
          </cell>
          <cell r="H49">
            <v>0.97929792979297936</v>
          </cell>
          <cell r="I49">
            <v>0.96021220159151188</v>
          </cell>
          <cell r="J49">
            <v>0.95793163891323407</v>
          </cell>
          <cell r="K49" t="e">
            <v>#DIV/0!</v>
          </cell>
          <cell r="L49" t="e">
            <v>#DIV/0!</v>
          </cell>
          <cell r="M49" t="e">
            <v>#DIV/0!</v>
          </cell>
        </row>
        <row r="51">
          <cell r="A51" t="str">
            <v>KK2005/KK2006</v>
          </cell>
          <cell r="B51">
            <v>1.0625780924614743</v>
          </cell>
          <cell r="C51">
            <v>1.0705636743215032</v>
          </cell>
          <cell r="D51">
            <v>1.0707091900965171</v>
          </cell>
          <cell r="E51">
            <v>1.0739074550128536</v>
          </cell>
          <cell r="F51">
            <v>1.0388307625930322</v>
          </cell>
          <cell r="G51">
            <v>1.0590671316477769</v>
          </cell>
          <cell r="H51">
            <v>1.0842117066606862</v>
          </cell>
          <cell r="I51">
            <v>1.065343443354148</v>
          </cell>
          <cell r="J51">
            <v>1.084874985984976</v>
          </cell>
          <cell r="K51" t="e">
            <v>#DIV/0!</v>
          </cell>
          <cell r="L51" t="e">
            <v>#DIV/0!</v>
          </cell>
          <cell r="M51"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1"/>
  <sheetViews>
    <sheetView workbookViewId="0">
      <selection activeCell="G33" sqref="G33"/>
    </sheetView>
  </sheetViews>
  <sheetFormatPr defaultColWidth="9.140625" defaultRowHeight="12.75"/>
  <cols>
    <col min="1" max="1" width="10.140625" style="1" customWidth="1"/>
    <col min="2" max="2" width="33.7109375" style="1" customWidth="1"/>
    <col min="3" max="3" width="15.140625" style="1" customWidth="1"/>
    <col min="4" max="5" width="14.7109375" style="2" bestFit="1" customWidth="1"/>
    <col min="6" max="6" width="20.7109375" style="2" bestFit="1" customWidth="1"/>
    <col min="7" max="7" width="15.28515625" style="2" customWidth="1"/>
    <col min="8" max="8" width="16.140625" style="2" customWidth="1"/>
    <col min="9" max="9" width="15" style="2" customWidth="1"/>
    <col min="10" max="10" width="9.140625" style="1"/>
    <col min="11" max="11" width="13.42578125" style="1" bestFit="1" customWidth="1"/>
    <col min="12" max="13" width="9.140625" style="3"/>
    <col min="14" max="14" width="19.5703125" style="1" customWidth="1"/>
    <col min="15" max="16384" width="9.140625" style="1"/>
  </cols>
  <sheetData>
    <row r="2" spans="1:14" s="15" customFormat="1" ht="15.75">
      <c r="A2" s="550" t="s">
        <v>101</v>
      </c>
      <c r="B2" s="550"/>
      <c r="C2" s="550"/>
      <c r="D2" s="550"/>
      <c r="E2" s="550"/>
      <c r="F2" s="14"/>
      <c r="G2" s="14"/>
      <c r="H2" s="14"/>
      <c r="I2" s="14"/>
      <c r="L2" s="16"/>
      <c r="M2" s="16"/>
    </row>
    <row r="3" spans="1:14" s="4" customFormat="1" ht="15.75">
      <c r="A3" s="27" t="s">
        <v>434</v>
      </c>
      <c r="B3" s="27"/>
      <c r="C3" s="27"/>
      <c r="D3" s="27"/>
      <c r="E3" s="27"/>
      <c r="F3" s="6"/>
      <c r="G3" s="6"/>
      <c r="H3" s="6"/>
      <c r="I3" s="6"/>
      <c r="L3" s="5"/>
      <c r="M3" s="5"/>
    </row>
    <row r="4" spans="1:14" s="4" customFormat="1">
      <c r="D4" s="6"/>
      <c r="E4" s="6"/>
      <c r="F4" s="6"/>
      <c r="G4" s="6"/>
      <c r="H4" s="6"/>
      <c r="I4" s="7" t="s">
        <v>102</v>
      </c>
      <c r="L4" s="5"/>
      <c r="M4" s="5"/>
    </row>
    <row r="5" spans="1:14" s="4" customFormat="1">
      <c r="A5" s="551"/>
      <c r="B5" s="551"/>
      <c r="C5" s="551"/>
      <c r="D5" s="551"/>
      <c r="E5" s="551"/>
      <c r="F5" s="551"/>
      <c r="G5" s="551"/>
      <c r="H5" s="551"/>
      <c r="I5" s="551"/>
      <c r="L5" s="5"/>
      <c r="M5" s="5"/>
    </row>
    <row r="6" spans="1:14" s="4" customFormat="1">
      <c r="A6" s="17" t="s">
        <v>93</v>
      </c>
      <c r="B6" s="553"/>
      <c r="C6" s="553"/>
      <c r="D6" s="553"/>
      <c r="E6" s="553"/>
      <c r="F6" s="553"/>
      <c r="G6" s="8" t="s">
        <v>19</v>
      </c>
      <c r="H6" s="542">
        <v>13</v>
      </c>
      <c r="I6" s="542"/>
      <c r="L6" s="5"/>
      <c r="M6" s="5"/>
    </row>
    <row r="7" spans="1:14" s="4" customFormat="1">
      <c r="A7" s="554"/>
      <c r="B7" s="554"/>
      <c r="C7" s="554"/>
      <c r="D7" s="554"/>
      <c r="E7" s="554"/>
      <c r="F7" s="554"/>
      <c r="G7" s="554"/>
      <c r="H7" s="554"/>
      <c r="I7" s="554"/>
      <c r="L7" s="5"/>
      <c r="M7" s="5"/>
    </row>
    <row r="8" spans="1:14" s="4" customFormat="1">
      <c r="A8" s="542" t="s">
        <v>20</v>
      </c>
      <c r="B8" s="542"/>
      <c r="C8" s="542" t="s">
        <v>22</v>
      </c>
      <c r="D8" s="542"/>
      <c r="E8" s="542"/>
      <c r="F8" s="542"/>
      <c r="G8" s="542"/>
      <c r="H8" s="542"/>
      <c r="I8" s="542"/>
      <c r="L8" s="5"/>
      <c r="M8" s="5"/>
    </row>
    <row r="9" spans="1:14" s="4" customFormat="1">
      <c r="A9" s="542"/>
      <c r="B9" s="542"/>
      <c r="C9" s="549" t="s">
        <v>426</v>
      </c>
      <c r="D9" s="549" t="s">
        <v>427</v>
      </c>
      <c r="E9" s="549" t="s">
        <v>428</v>
      </c>
      <c r="F9" s="549" t="s">
        <v>429</v>
      </c>
      <c r="G9" s="549" t="s">
        <v>94</v>
      </c>
      <c r="H9" s="549" t="s">
        <v>95</v>
      </c>
      <c r="I9" s="552" t="s">
        <v>96</v>
      </c>
      <c r="L9" s="5"/>
      <c r="M9" s="5"/>
    </row>
    <row r="10" spans="1:14" s="4" customFormat="1">
      <c r="A10" s="542"/>
      <c r="B10" s="542"/>
      <c r="C10" s="549"/>
      <c r="D10" s="549"/>
      <c r="E10" s="549"/>
      <c r="F10" s="542"/>
      <c r="G10" s="549"/>
      <c r="H10" s="549"/>
      <c r="I10" s="552"/>
      <c r="L10" s="5"/>
      <c r="M10" s="5"/>
    </row>
    <row r="11" spans="1:14" s="4" customFormat="1" ht="53.25" customHeight="1">
      <c r="A11" s="86" t="s">
        <v>2</v>
      </c>
      <c r="B11" s="86" t="s">
        <v>103</v>
      </c>
      <c r="C11" s="549"/>
      <c r="D11" s="549"/>
      <c r="E11" s="549"/>
      <c r="F11" s="542"/>
      <c r="G11" s="549"/>
      <c r="H11" s="549"/>
      <c r="I11" s="552"/>
      <c r="L11" s="18"/>
      <c r="M11" s="5"/>
    </row>
    <row r="12" spans="1:14" s="4" customFormat="1">
      <c r="A12" s="9" t="s">
        <v>69</v>
      </c>
      <c r="B12" s="87" t="s">
        <v>49</v>
      </c>
      <c r="C12" s="10">
        <f>'Aneks 2 - v. 2022'!C28-'Aneks 2 - v. 2022'!C27</f>
        <v>1534147.8</v>
      </c>
      <c r="D12" s="10">
        <f>'Aneks 2 - v. 2022'!D28</f>
        <v>380200</v>
      </c>
      <c r="E12" s="10">
        <f>'Aneks 2 - v. 2022'!E28</f>
        <v>384200</v>
      </c>
      <c r="F12" s="10">
        <f>'Aneks 2 - v. 2022'!F28</f>
        <v>343479</v>
      </c>
      <c r="G12" s="10">
        <f>'Aneks 2 - v. 2022'!G28</f>
        <v>118442.6</v>
      </c>
      <c r="H12" s="10">
        <f>'Aneks 2 - v. 2022'!H29</f>
        <v>120539.1</v>
      </c>
      <c r="I12" s="11">
        <f>H12-G12</f>
        <v>2096.5</v>
      </c>
      <c r="J12" s="5">
        <f>H12/G12</f>
        <v>1.0177005570630837</v>
      </c>
      <c r="K12" s="5">
        <f>H12/F12</f>
        <v>0.35093586507472074</v>
      </c>
      <c r="L12" s="5"/>
      <c r="M12" s="5"/>
    </row>
    <row r="13" spans="1:14" s="4" customFormat="1" ht="25.5">
      <c r="A13" s="9" t="s">
        <v>50</v>
      </c>
      <c r="B13" s="12" t="s">
        <v>51</v>
      </c>
      <c r="C13" s="10">
        <f>'Aneks 2 - v. 2022'!C62-'Aneks 2 - v. 2022'!C61</f>
        <v>8421689.8000000007</v>
      </c>
      <c r="D13" s="10">
        <f>'Aneks 2 - v. 2022'!D62</f>
        <v>8198332</v>
      </c>
      <c r="E13" s="10">
        <f>'Aneks 2 - v. 2022'!E62</f>
        <v>8805375</v>
      </c>
      <c r="F13" s="10">
        <f>'Aneks 2 - v. 2022'!F62</f>
        <v>8799951</v>
      </c>
      <c r="G13" s="10">
        <f>'Aneks 2 - v. 2022'!G62</f>
        <v>4811460.666666667</v>
      </c>
      <c r="H13" s="10">
        <f>'Aneks 2 - v. 2022'!H63</f>
        <v>3844151.5</v>
      </c>
      <c r="I13" s="11">
        <f t="shared" ref="I13:I19" si="0">H13-G13</f>
        <v>-967309.16666666698</v>
      </c>
      <c r="J13" s="5">
        <f t="shared" ref="J13:J18" si="1">H13/G13</f>
        <v>0.79895727437447617</v>
      </c>
      <c r="K13" s="5">
        <f t="shared" ref="K13:K20" si="2">H13/F13</f>
        <v>0.43683783011973587</v>
      </c>
      <c r="L13" s="5"/>
      <c r="M13" s="5"/>
      <c r="N13" s="187"/>
    </row>
    <row r="14" spans="1:14" s="4" customFormat="1" ht="25.5">
      <c r="A14" s="9" t="s">
        <v>53</v>
      </c>
      <c r="B14" s="12" t="s">
        <v>52</v>
      </c>
      <c r="C14" s="10">
        <f>'Aneks 2 - v. 2022'!C96-'Aneks 2 - v. 2022'!C95</f>
        <v>31938572.799999997</v>
      </c>
      <c r="D14" s="10">
        <f>'Aneks 2 - v. 2022'!D96</f>
        <v>31023019</v>
      </c>
      <c r="E14" s="10">
        <f>'Aneks 2 - v. 2022'!E96</f>
        <v>33343079</v>
      </c>
      <c r="F14" s="10">
        <f>'Aneks 2 - v. 2022'!F96</f>
        <v>33239021</v>
      </c>
      <c r="G14" s="10">
        <f>'Aneks 2 - v. 2022'!G96</f>
        <v>12434254</v>
      </c>
      <c r="H14" s="10">
        <f>'Aneks 2 - v. 2022'!H97</f>
        <v>9099118.2999999989</v>
      </c>
      <c r="I14" s="11">
        <f t="shared" si="0"/>
        <v>-3335135.7000000011</v>
      </c>
      <c r="J14" s="5">
        <f t="shared" si="1"/>
        <v>0.73177838413144836</v>
      </c>
      <c r="K14" s="5">
        <f t="shared" si="2"/>
        <v>0.2737480836153387</v>
      </c>
      <c r="L14" s="5"/>
      <c r="M14" s="5"/>
      <c r="N14" s="187"/>
    </row>
    <row r="15" spans="1:14" s="4" customFormat="1">
      <c r="A15" s="9" t="s">
        <v>55</v>
      </c>
      <c r="B15" s="87" t="s">
        <v>54</v>
      </c>
      <c r="C15" s="10">
        <f>'Aneks 2 - v. 2022'!C130-'Aneks 2 - v. 2022'!C129</f>
        <v>7016121.1000000006</v>
      </c>
      <c r="D15" s="10">
        <f>'Aneks 2 - v. 2022'!D130</f>
        <v>3640827</v>
      </c>
      <c r="E15" s="10">
        <f>'Aneks 2 - v. 2022'!E130</f>
        <v>6365395</v>
      </c>
      <c r="F15" s="10">
        <f>'Aneks 2 - v. 2022'!F130</f>
        <v>6236102.8999999994</v>
      </c>
      <c r="G15" s="10">
        <f>'Aneks 2 - v. 2022'!G130</f>
        <v>3222857.9</v>
      </c>
      <c r="H15" s="10">
        <f>'Aneks 2 - v. 2022'!H131</f>
        <v>1686241.6</v>
      </c>
      <c r="I15" s="11">
        <f t="shared" si="0"/>
        <v>-1536616.2999999998</v>
      </c>
      <c r="J15" s="5">
        <f t="shared" si="1"/>
        <v>0.52321313949336712</v>
      </c>
      <c r="K15" s="5">
        <f t="shared" si="2"/>
        <v>0.27039989991185043</v>
      </c>
      <c r="L15" s="5"/>
      <c r="M15" s="5"/>
      <c r="N15" s="187"/>
    </row>
    <row r="16" spans="1:14" s="4" customFormat="1">
      <c r="A16" s="9" t="s">
        <v>79</v>
      </c>
      <c r="B16" s="87" t="s">
        <v>97</v>
      </c>
      <c r="C16" s="10">
        <f>'Aneks 2 - v. 2022'!C164-'Aneks 2 - v. 2022'!C163</f>
        <v>289774.90000000002</v>
      </c>
      <c r="D16" s="10">
        <f>'Aneks 2 - v. 2022'!D164</f>
        <v>387100</v>
      </c>
      <c r="E16" s="10">
        <f>'Aneks 2 - v. 2022'!E164</f>
        <v>334462</v>
      </c>
      <c r="F16" s="10">
        <f>'Aneks 2 - v. 2022'!F164</f>
        <v>310460</v>
      </c>
      <c r="G16" s="10">
        <f>'Aneks 2 - v. 2022'!G164</f>
        <v>104738</v>
      </c>
      <c r="H16" s="10">
        <f>'Aneks 2 - v. 2022'!H165</f>
        <v>60150.799999999996</v>
      </c>
      <c r="I16" s="11">
        <f t="shared" si="0"/>
        <v>-44587.200000000004</v>
      </c>
      <c r="J16" s="5">
        <f t="shared" si="1"/>
        <v>0.57429777158242468</v>
      </c>
      <c r="K16" s="5">
        <f>H16/F16</f>
        <v>0.19374734265283772</v>
      </c>
      <c r="L16" s="5"/>
      <c r="M16" s="5"/>
      <c r="N16" s="188"/>
    </row>
    <row r="17" spans="1:13" s="4" customFormat="1">
      <c r="A17" s="9" t="s">
        <v>77</v>
      </c>
      <c r="B17" s="87" t="s">
        <v>98</v>
      </c>
      <c r="C17" s="10">
        <f>'Aneks 2 - v. 2022'!C198-'Aneks 2 - v. 2022'!C197</f>
        <v>28215774.599999998</v>
      </c>
      <c r="D17" s="10">
        <f>'Aneks 2 - v. 2022'!D198</f>
        <v>25299260</v>
      </c>
      <c r="E17" s="10">
        <f>'Aneks 2 - v. 2022'!E198</f>
        <v>26819130</v>
      </c>
      <c r="F17" s="10">
        <f>'Aneks 2 - v. 2022'!F198</f>
        <v>27886629</v>
      </c>
      <c r="G17" s="10">
        <f>'Aneks 2 - v. 2022'!G198</f>
        <v>15008506.6</v>
      </c>
      <c r="H17" s="10">
        <f>'Aneks 2 - v. 2022'!H199</f>
        <v>8430590</v>
      </c>
      <c r="I17" s="11">
        <f t="shared" si="0"/>
        <v>-6577916.5999999996</v>
      </c>
      <c r="J17" s="5">
        <f t="shared" si="1"/>
        <v>0.56172077773547435</v>
      </c>
      <c r="K17" s="5">
        <f t="shared" si="2"/>
        <v>0.30231656899082354</v>
      </c>
      <c r="L17" s="5"/>
      <c r="M17" s="5"/>
    </row>
    <row r="18" spans="1:13" s="4" customFormat="1">
      <c r="A18" s="9" t="s">
        <v>80</v>
      </c>
      <c r="B18" s="87" t="s">
        <v>99</v>
      </c>
      <c r="C18" s="10">
        <f>'Aneks 2 - v. 2022'!C232-'Aneks 2 - v. 2022'!C231</f>
        <v>945120.9</v>
      </c>
      <c r="D18" s="10">
        <f>'Aneks 2 - v. 2022'!D232</f>
        <v>1043000</v>
      </c>
      <c r="E18" s="10">
        <f>'Aneks 2 - v. 2022'!E232</f>
        <v>1036241</v>
      </c>
      <c r="F18" s="10">
        <f>'Aneks 2 - v. 2022'!F232</f>
        <v>1034575</v>
      </c>
      <c r="G18" s="10">
        <f>'Aneks 2 - v. 2022'!G232</f>
        <v>374570.3</v>
      </c>
      <c r="H18" s="10">
        <f>'Aneks 2 - v. 2022'!H233</f>
        <v>172646.30000000002</v>
      </c>
      <c r="I18" s="11">
        <f>H18-G18</f>
        <v>-201923.99999999997</v>
      </c>
      <c r="J18" s="5">
        <f t="shared" si="1"/>
        <v>0.46091828423129122</v>
      </c>
      <c r="K18" s="5">
        <f t="shared" si="2"/>
        <v>0.16687654350820386</v>
      </c>
      <c r="L18" s="5"/>
      <c r="M18" s="5"/>
    </row>
    <row r="19" spans="1:13" s="4" customFormat="1">
      <c r="A19" s="13"/>
      <c r="B19" s="87"/>
      <c r="C19" s="10"/>
      <c r="D19" s="10"/>
      <c r="E19" s="10"/>
      <c r="F19" s="10"/>
      <c r="G19" s="11"/>
      <c r="H19" s="10"/>
      <c r="I19" s="11">
        <f t="shared" si="0"/>
        <v>0</v>
      </c>
      <c r="J19" s="5"/>
      <c r="K19" s="5"/>
      <c r="L19" s="5"/>
      <c r="M19" s="5"/>
    </row>
    <row r="20" spans="1:13" s="4" customFormat="1">
      <c r="A20" s="542" t="s">
        <v>100</v>
      </c>
      <c r="B20" s="542"/>
      <c r="C20" s="19">
        <f t="shared" ref="C20:I20" si="3">SUM(C12:C19)</f>
        <v>78361201.900000006</v>
      </c>
      <c r="D20" s="19">
        <f t="shared" si="3"/>
        <v>69971738</v>
      </c>
      <c r="E20" s="19">
        <f t="shared" si="3"/>
        <v>77087882</v>
      </c>
      <c r="F20" s="19">
        <f t="shared" si="3"/>
        <v>77850217.900000006</v>
      </c>
      <c r="G20" s="19">
        <f t="shared" si="3"/>
        <v>36074830.066666663</v>
      </c>
      <c r="H20" s="19">
        <f t="shared" si="3"/>
        <v>23413437.599999998</v>
      </c>
      <c r="I20" s="19">
        <f t="shared" si="3"/>
        <v>-12661392.466666669</v>
      </c>
      <c r="J20" s="5">
        <f>H20/G20</f>
        <v>0.64902419655842369</v>
      </c>
      <c r="K20" s="5">
        <f t="shared" si="2"/>
        <v>0.30074980175489008</v>
      </c>
      <c r="L20" s="5"/>
      <c r="M20" s="5"/>
    </row>
    <row r="21" spans="1:13" s="4" customFormat="1">
      <c r="A21" s="542" t="s">
        <v>107</v>
      </c>
      <c r="B21" s="542"/>
      <c r="C21" s="20">
        <f>'Aneks 2 - v. 2022'!C27+'Aneks 2 - v. 2022'!C61+'Aneks 2 - v. 2022'!C95+'Aneks 2 - v. 2022'!C129+'Aneks 2 - v. 2022'!C163+'Aneks 2 - v. 2022'!C197+'Aneks 2 - v. 2022'!C231</f>
        <v>567312.60000000009</v>
      </c>
      <c r="D21" s="20">
        <f>'Aneks 2 - v. 2022'!D27+'Aneks 2 - v. 2022'!D61+'Aneks 2 - v. 2022'!D95+'Aneks 2 - v. 2022'!D129+'Aneks 2 - v. 2022'!D163+'Aneks 2 - v. 2022'!D197+'Aneks 2 - v. 2022'!D231</f>
        <v>0</v>
      </c>
      <c r="E21" s="20">
        <f>'Aneks 2 - v. 2022'!E27+'Aneks 2 - v. 2022'!E61+'Aneks 2 - v. 2022'!E95+'Aneks 2 - v. 2022'!E129+'Aneks 2 - v. 2022'!E163+'Aneks 2 - v. 2022'!E197+'Aneks 2 - v. 2022'!E231</f>
        <v>0</v>
      </c>
      <c r="F21" s="20">
        <f>'Aneks 2 - v. 2022'!F27+'Aneks 2 - v. 2022'!F61+'Aneks 2 - v. 2022'!F95+'Aneks 2 - v. 2022'!F129+'Aneks 2 - v. 2022'!F163+'Aneks 2 - v. 2022'!F197+'Aneks 2 - v. 2022'!F231</f>
        <v>0</v>
      </c>
      <c r="G21" s="20">
        <f>'Aneks 2 - v. 2022'!G27+'Aneks 2 - v. 2022'!G61+'Aneks 2 - v. 2022'!G95+'Aneks 2 - v. 2022'!G129+'Aneks 2 - v. 2022'!G163+'Aneks 2 - v. 2022'!G197+'Aneks 2 - v. 2022'!G231</f>
        <v>0</v>
      </c>
      <c r="H21" s="20">
        <f>'Aneks 2 - v. 2022'!H27+'Aneks 2 - v. 2022'!H61+'Aneks 2 - v. 2022'!H95+'Aneks 2 - v. 2022'!H129+'Aneks 2 - v. 2022'!H163+'Aneks 2 - v. 2022'!H197+'Aneks 2 - v. 2022'!H231</f>
        <v>72518</v>
      </c>
      <c r="I21" s="20"/>
      <c r="J21" s="5"/>
      <c r="L21" s="5"/>
      <c r="M21" s="5"/>
    </row>
    <row r="22" spans="1:13" s="4" customFormat="1">
      <c r="A22" s="542" t="s">
        <v>106</v>
      </c>
      <c r="B22" s="542"/>
      <c r="C22" s="21">
        <f t="shared" ref="C22:H22" si="4">C20+C21</f>
        <v>78928514.5</v>
      </c>
      <c r="D22" s="21">
        <f t="shared" si="4"/>
        <v>69971738</v>
      </c>
      <c r="E22" s="21">
        <f t="shared" si="4"/>
        <v>77087882</v>
      </c>
      <c r="F22" s="21">
        <f t="shared" si="4"/>
        <v>77850217.900000006</v>
      </c>
      <c r="G22" s="21">
        <f t="shared" si="4"/>
        <v>36074830.066666663</v>
      </c>
      <c r="H22" s="21">
        <f t="shared" si="4"/>
        <v>23485955.599999998</v>
      </c>
      <c r="I22" s="20"/>
      <c r="J22" s="5"/>
      <c r="L22" s="5"/>
      <c r="M22" s="5"/>
    </row>
    <row r="23" spans="1:13" s="34" customFormat="1">
      <c r="C23" s="88"/>
      <c r="D23" s="35"/>
      <c r="E23" s="35"/>
      <c r="F23" s="90"/>
      <c r="G23" s="91"/>
      <c r="H23" s="90"/>
      <c r="I23" s="35"/>
      <c r="L23" s="92"/>
      <c r="M23" s="92"/>
    </row>
    <row r="24" spans="1:13" s="34" customFormat="1">
      <c r="C24" s="88"/>
      <c r="D24" s="35"/>
      <c r="E24" s="35"/>
      <c r="F24" s="93"/>
      <c r="G24" s="91"/>
      <c r="H24" s="94"/>
      <c r="I24" s="95"/>
      <c r="L24" s="92"/>
      <c r="M24" s="92"/>
    </row>
    <row r="25" spans="1:13" s="4" customFormat="1" ht="15">
      <c r="A25" s="22"/>
      <c r="B25" s="543" t="s">
        <v>15</v>
      </c>
      <c r="C25" s="544"/>
      <c r="D25" s="8" t="s">
        <v>3</v>
      </c>
      <c r="E25" s="540" t="s">
        <v>81</v>
      </c>
      <c r="F25" s="541"/>
      <c r="G25" s="6"/>
      <c r="H25" s="23"/>
      <c r="I25" s="24"/>
      <c r="L25" s="5"/>
      <c r="M25" s="5"/>
    </row>
    <row r="26" spans="1:13" s="4" customFormat="1" ht="14.25">
      <c r="A26" s="22"/>
      <c r="B26" s="545"/>
      <c r="C26" s="546"/>
      <c r="D26" s="8" t="s">
        <v>16</v>
      </c>
      <c r="E26" s="538"/>
      <c r="F26" s="539"/>
      <c r="G26" s="6"/>
      <c r="H26" s="6"/>
      <c r="I26" s="6"/>
      <c r="J26" s="25"/>
      <c r="L26" s="5"/>
      <c r="M26" s="5"/>
    </row>
    <row r="27" spans="1:13" s="4" customFormat="1" ht="14.25">
      <c r="A27" s="22"/>
      <c r="B27" s="547"/>
      <c r="C27" s="548"/>
      <c r="D27" s="8" t="s">
        <v>17</v>
      </c>
      <c r="E27" s="538" t="s">
        <v>433</v>
      </c>
      <c r="F27" s="539"/>
      <c r="G27" s="6"/>
      <c r="H27" s="23"/>
      <c r="I27" s="6"/>
      <c r="L27" s="5"/>
      <c r="M27" s="5"/>
    </row>
    <row r="28" spans="1:13">
      <c r="H28" s="26"/>
    </row>
    <row r="29" spans="1:13">
      <c r="F29" s="186"/>
    </row>
    <row r="30" spans="1:13">
      <c r="F30" s="186"/>
      <c r="H30" s="186"/>
    </row>
    <row r="31" spans="1:13">
      <c r="F31" s="186"/>
    </row>
  </sheetData>
  <mergeCells count="21">
    <mergeCell ref="A2:E2"/>
    <mergeCell ref="C8:I8"/>
    <mergeCell ref="A5:I5"/>
    <mergeCell ref="H6:I6"/>
    <mergeCell ref="H9:H11"/>
    <mergeCell ref="A8:B10"/>
    <mergeCell ref="I9:I11"/>
    <mergeCell ref="G9:G11"/>
    <mergeCell ref="B6:F6"/>
    <mergeCell ref="C9:C11"/>
    <mergeCell ref="A7:I7"/>
    <mergeCell ref="F9:F11"/>
    <mergeCell ref="D9:D11"/>
    <mergeCell ref="E27:F27"/>
    <mergeCell ref="E25:F25"/>
    <mergeCell ref="A20:B20"/>
    <mergeCell ref="B25:C27"/>
    <mergeCell ref="E9:E11"/>
    <mergeCell ref="A22:B22"/>
    <mergeCell ref="E26:F26"/>
    <mergeCell ref="A21:B21"/>
  </mergeCells>
  <phoneticPr fontId="3" type="noConversion"/>
  <printOptions horizontalCentered="1" verticalCentered="1"/>
  <pageMargins left="0" right="0" top="0" bottom="0" header="0" footer="0"/>
  <pageSetup paperSize="9" scale="94"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tabSelected="1" topLeftCell="A198" zoomScaleNormal="100" workbookViewId="0">
      <selection activeCell="M240" sqref="M240"/>
    </sheetView>
  </sheetViews>
  <sheetFormatPr defaultColWidth="9.140625" defaultRowHeight="12"/>
  <cols>
    <col min="1" max="1" width="11.7109375" style="228" customWidth="1"/>
    <col min="2" max="2" width="40.85546875" style="229" customWidth="1"/>
    <col min="3" max="3" width="12.7109375" style="229" customWidth="1"/>
    <col min="4" max="7" width="12.7109375" style="228" customWidth="1"/>
    <col min="8" max="8" width="14.7109375" style="228" customWidth="1"/>
    <col min="9" max="9" width="12.7109375" style="228" customWidth="1"/>
    <col min="10" max="10" width="9.140625" style="229"/>
    <col min="11" max="11" width="16.7109375" style="229" bestFit="1" customWidth="1"/>
    <col min="12" max="12" width="15.5703125" style="229" customWidth="1"/>
    <col min="13" max="13" width="11.140625" style="229" customWidth="1"/>
    <col min="14" max="16384" width="9.140625" style="229"/>
  </cols>
  <sheetData>
    <row r="1" spans="1:10" s="183" customFormat="1">
      <c r="A1" s="189"/>
      <c r="D1" s="189"/>
      <c r="E1" s="189"/>
      <c r="F1" s="189"/>
      <c r="G1" s="189"/>
      <c r="H1" s="189"/>
      <c r="I1" s="189"/>
    </row>
    <row r="2" spans="1:10" s="191" customFormat="1">
      <c r="A2" s="190" t="s">
        <v>40</v>
      </c>
      <c r="D2" s="192"/>
      <c r="E2" s="192"/>
      <c r="F2" s="192"/>
      <c r="G2" s="192"/>
      <c r="H2" s="192"/>
      <c r="I2" s="192"/>
    </row>
    <row r="3" spans="1:10" s="191" customFormat="1">
      <c r="A3" s="560" t="s">
        <v>430</v>
      </c>
      <c r="B3" s="560"/>
      <c r="D3" s="192"/>
      <c r="E3" s="192"/>
      <c r="F3" s="192"/>
      <c r="G3" s="192"/>
      <c r="H3" s="192"/>
      <c r="I3" s="192"/>
    </row>
    <row r="4" spans="1:10" s="183" customFormat="1">
      <c r="A4" s="193"/>
      <c r="B4" s="194"/>
      <c r="C4" s="194"/>
      <c r="D4" s="193"/>
      <c r="E4" s="193"/>
      <c r="F4" s="195"/>
      <c r="G4" s="193"/>
      <c r="H4" s="195"/>
      <c r="I4" s="196" t="s">
        <v>102</v>
      </c>
    </row>
    <row r="5" spans="1:10" s="199" customFormat="1">
      <c r="A5" s="385" t="s">
        <v>18</v>
      </c>
      <c r="B5" s="385" t="s">
        <v>78</v>
      </c>
      <c r="C5" s="555"/>
      <c r="D5" s="555"/>
      <c r="E5" s="555"/>
      <c r="F5" s="555"/>
      <c r="G5" s="555"/>
      <c r="H5" s="385" t="s">
        <v>19</v>
      </c>
      <c r="I5" s="197" t="s">
        <v>48</v>
      </c>
      <c r="J5" s="198"/>
    </row>
    <row r="6" spans="1:10" s="199" customFormat="1">
      <c r="A6" s="385" t="s">
        <v>1</v>
      </c>
      <c r="B6" s="385" t="s">
        <v>108</v>
      </c>
      <c r="C6" s="555"/>
      <c r="D6" s="555"/>
      <c r="E6" s="555"/>
      <c r="F6" s="555"/>
      <c r="G6" s="555"/>
      <c r="H6" s="385" t="s">
        <v>26</v>
      </c>
      <c r="I6" s="200" t="s">
        <v>69</v>
      </c>
      <c r="J6" s="198"/>
    </row>
    <row r="7" spans="1:10" s="183" customFormat="1">
      <c r="A7" s="555" t="s">
        <v>116</v>
      </c>
      <c r="B7" s="555" t="s">
        <v>103</v>
      </c>
      <c r="C7" s="557" t="s">
        <v>426</v>
      </c>
      <c r="D7" s="557" t="s">
        <v>427</v>
      </c>
      <c r="E7" s="557" t="s">
        <v>428</v>
      </c>
      <c r="F7" s="557" t="s">
        <v>429</v>
      </c>
      <c r="G7" s="557" t="s">
        <v>94</v>
      </c>
      <c r="H7" s="557" t="s">
        <v>95</v>
      </c>
      <c r="I7" s="581" t="s">
        <v>96</v>
      </c>
      <c r="J7" s="182"/>
    </row>
    <row r="8" spans="1:10" s="189" customFormat="1">
      <c r="A8" s="555"/>
      <c r="B8" s="555"/>
      <c r="C8" s="558"/>
      <c r="D8" s="558"/>
      <c r="E8" s="558"/>
      <c r="F8" s="558"/>
      <c r="G8" s="558"/>
      <c r="H8" s="558"/>
      <c r="I8" s="582"/>
      <c r="J8" s="201"/>
    </row>
    <row r="9" spans="1:10" s="189" customFormat="1" ht="51.75" customHeight="1">
      <c r="A9" s="555"/>
      <c r="B9" s="555"/>
      <c r="C9" s="559"/>
      <c r="D9" s="559"/>
      <c r="E9" s="559"/>
      <c r="F9" s="559"/>
      <c r="G9" s="559"/>
      <c r="H9" s="559"/>
      <c r="I9" s="583"/>
      <c r="J9" s="201"/>
    </row>
    <row r="10" spans="1:10" s="183" customFormat="1">
      <c r="A10" s="386">
        <v>600</v>
      </c>
      <c r="B10" s="202" t="s">
        <v>4</v>
      </c>
      <c r="C10" s="103">
        <v>140312</v>
      </c>
      <c r="D10" s="103">
        <v>153455</v>
      </c>
      <c r="E10" s="103">
        <v>156100</v>
      </c>
      <c r="F10" s="103">
        <v>152197</v>
      </c>
      <c r="G10" s="103">
        <v>57897</v>
      </c>
      <c r="H10" s="103">
        <v>44658.7</v>
      </c>
      <c r="I10" s="103">
        <f>H10-G10</f>
        <v>-13238.300000000003</v>
      </c>
      <c r="J10" s="182"/>
    </row>
    <row r="11" spans="1:10" s="183" customFormat="1">
      <c r="A11" s="386">
        <v>601</v>
      </c>
      <c r="B11" s="202" t="s">
        <v>5</v>
      </c>
      <c r="C11" s="103">
        <v>22910.799999999999</v>
      </c>
      <c r="D11" s="103">
        <v>33311</v>
      </c>
      <c r="E11" s="103">
        <v>26067</v>
      </c>
      <c r="F11" s="103">
        <v>25415</v>
      </c>
      <c r="G11" s="103">
        <v>10348</v>
      </c>
      <c r="H11" s="103">
        <v>7125.1</v>
      </c>
      <c r="I11" s="103">
        <f t="shared" ref="I11:I16" si="0">H11-G11</f>
        <v>-3222.8999999999996</v>
      </c>
      <c r="J11" s="182"/>
    </row>
    <row r="12" spans="1:10" s="183" customFormat="1">
      <c r="A12" s="386">
        <v>602</v>
      </c>
      <c r="B12" s="202" t="s">
        <v>6</v>
      </c>
      <c r="C12" s="103">
        <v>1356138.3</v>
      </c>
      <c r="D12" s="103">
        <v>176234</v>
      </c>
      <c r="E12" s="103">
        <v>180833</v>
      </c>
      <c r="F12" s="103">
        <v>144667</v>
      </c>
      <c r="G12" s="103">
        <v>39034</v>
      </c>
      <c r="H12" s="103">
        <v>66423.7</v>
      </c>
      <c r="I12" s="103">
        <f t="shared" si="0"/>
        <v>27389.699999999997</v>
      </c>
      <c r="J12" s="182"/>
    </row>
    <row r="13" spans="1:10" s="183" customFormat="1">
      <c r="A13" s="386">
        <v>603</v>
      </c>
      <c r="B13" s="202" t="s">
        <v>7</v>
      </c>
      <c r="C13" s="103"/>
      <c r="D13" s="103">
        <v>0</v>
      </c>
      <c r="E13" s="103">
        <v>0</v>
      </c>
      <c r="F13" s="103">
        <v>0</v>
      </c>
      <c r="G13" s="103">
        <v>0</v>
      </c>
      <c r="H13" s="103"/>
      <c r="I13" s="103">
        <f t="shared" si="0"/>
        <v>0</v>
      </c>
      <c r="J13" s="182"/>
    </row>
    <row r="14" spans="1:10" s="183" customFormat="1">
      <c r="A14" s="386">
        <v>604</v>
      </c>
      <c r="B14" s="202" t="s">
        <v>8</v>
      </c>
      <c r="C14" s="103"/>
      <c r="D14" s="103">
        <v>0</v>
      </c>
      <c r="E14" s="103">
        <v>0</v>
      </c>
      <c r="F14" s="103">
        <v>0</v>
      </c>
      <c r="G14" s="103">
        <v>0</v>
      </c>
      <c r="H14" s="103"/>
      <c r="I14" s="103">
        <f t="shared" si="0"/>
        <v>0</v>
      </c>
      <c r="J14" s="182"/>
    </row>
    <row r="15" spans="1:10" s="183" customFormat="1">
      <c r="A15" s="386">
        <v>605</v>
      </c>
      <c r="B15" s="202" t="s">
        <v>9</v>
      </c>
      <c r="C15" s="103">
        <v>7694.9</v>
      </c>
      <c r="D15" s="103">
        <v>14200</v>
      </c>
      <c r="E15" s="103">
        <v>14200</v>
      </c>
      <c r="F15" s="103">
        <v>14200</v>
      </c>
      <c r="G15" s="103">
        <v>5163.6000000000004</v>
      </c>
      <c r="H15" s="103">
        <v>0</v>
      </c>
      <c r="I15" s="103">
        <f t="shared" si="0"/>
        <v>-5163.6000000000004</v>
      </c>
      <c r="J15" s="182"/>
    </row>
    <row r="16" spans="1:10" s="183" customFormat="1">
      <c r="A16" s="386">
        <v>606</v>
      </c>
      <c r="B16" s="202" t="s">
        <v>111</v>
      </c>
      <c r="C16" s="103">
        <v>2827.5</v>
      </c>
      <c r="D16" s="103"/>
      <c r="E16" s="103">
        <v>4000</v>
      </c>
      <c r="F16" s="103">
        <v>4000</v>
      </c>
      <c r="G16" s="103">
        <v>4000</v>
      </c>
      <c r="H16" s="103">
        <v>352</v>
      </c>
      <c r="I16" s="103">
        <f t="shared" si="0"/>
        <v>-3648</v>
      </c>
      <c r="J16" s="182"/>
    </row>
    <row r="17" spans="1:11" s="183" customFormat="1">
      <c r="A17" s="385" t="s">
        <v>104</v>
      </c>
      <c r="B17" s="385" t="s">
        <v>10</v>
      </c>
      <c r="C17" s="383">
        <f>SUM(C10:C16)</f>
        <v>1529883.5</v>
      </c>
      <c r="D17" s="383">
        <f t="shared" ref="D17:I17" si="1">SUM(D10:D16)</f>
        <v>377200</v>
      </c>
      <c r="E17" s="383">
        <f t="shared" si="1"/>
        <v>381200</v>
      </c>
      <c r="F17" s="383">
        <f t="shared" si="1"/>
        <v>340479</v>
      </c>
      <c r="G17" s="383">
        <f t="shared" si="1"/>
        <v>116442.6</v>
      </c>
      <c r="H17" s="383">
        <f t="shared" si="1"/>
        <v>118559.5</v>
      </c>
      <c r="I17" s="383">
        <f t="shared" si="1"/>
        <v>2116.8999999999924</v>
      </c>
      <c r="J17" s="203"/>
      <c r="K17" s="204">
        <f>H17/F17</f>
        <v>0.34821383991376853</v>
      </c>
    </row>
    <row r="18" spans="1:11" s="183" customFormat="1">
      <c r="A18" s="386">
        <v>230</v>
      </c>
      <c r="B18" s="202" t="s">
        <v>11</v>
      </c>
      <c r="C18" s="103">
        <v>0</v>
      </c>
      <c r="D18" s="103">
        <v>0</v>
      </c>
      <c r="E18" s="103">
        <v>0</v>
      </c>
      <c r="F18" s="103">
        <v>0</v>
      </c>
      <c r="G18" s="103">
        <v>0</v>
      </c>
      <c r="H18" s="103">
        <v>0</v>
      </c>
      <c r="I18" s="103">
        <f>H18-G18</f>
        <v>0</v>
      </c>
      <c r="J18" s="182"/>
    </row>
    <row r="19" spans="1:11" s="183" customFormat="1">
      <c r="A19" s="386">
        <v>231</v>
      </c>
      <c r="B19" s="202" t="s">
        <v>12</v>
      </c>
      <c r="C19" s="103">
        <v>4264.3</v>
      </c>
      <c r="D19" s="103">
        <v>3000</v>
      </c>
      <c r="E19" s="103">
        <v>3000</v>
      </c>
      <c r="F19" s="103">
        <v>3000</v>
      </c>
      <c r="G19" s="378">
        <f>F19/3*2</f>
        <v>2000</v>
      </c>
      <c r="H19" s="103">
        <v>1979.6</v>
      </c>
      <c r="I19" s="103">
        <f>H19-G19</f>
        <v>-20.400000000000091</v>
      </c>
      <c r="J19" s="182"/>
    </row>
    <row r="20" spans="1:11" s="183" customFormat="1">
      <c r="A20" s="386">
        <v>232</v>
      </c>
      <c r="B20" s="202" t="s">
        <v>13</v>
      </c>
      <c r="C20" s="103"/>
      <c r="D20" s="103"/>
      <c r="E20" s="103"/>
      <c r="F20" s="103"/>
      <c r="G20" s="103"/>
      <c r="H20" s="103"/>
      <c r="I20" s="103">
        <f>H20-G20</f>
        <v>0</v>
      </c>
      <c r="J20" s="182"/>
    </row>
    <row r="21" spans="1:11" s="183" customFormat="1">
      <c r="A21" s="385" t="s">
        <v>105</v>
      </c>
      <c r="B21" s="205" t="s">
        <v>117</v>
      </c>
      <c r="C21" s="383">
        <f>SUM(C18:C20)</f>
        <v>4264.3</v>
      </c>
      <c r="D21" s="383">
        <f t="shared" ref="D21:I21" si="2">SUM(D18:D20)</f>
        <v>3000</v>
      </c>
      <c r="E21" s="383">
        <f t="shared" si="2"/>
        <v>3000</v>
      </c>
      <c r="F21" s="383">
        <f>SUM(F18:F20)</f>
        <v>3000</v>
      </c>
      <c r="G21" s="383">
        <f t="shared" si="2"/>
        <v>2000</v>
      </c>
      <c r="H21" s="383">
        <f t="shared" si="2"/>
        <v>1979.6</v>
      </c>
      <c r="I21" s="383">
        <f t="shared" si="2"/>
        <v>-20.400000000000091</v>
      </c>
      <c r="J21" s="203"/>
    </row>
    <row r="22" spans="1:11" s="183" customFormat="1">
      <c r="A22" s="386">
        <v>230</v>
      </c>
      <c r="B22" s="202" t="s">
        <v>11</v>
      </c>
      <c r="C22" s="103">
        <v>0</v>
      </c>
      <c r="D22" s="103">
        <v>0</v>
      </c>
      <c r="E22" s="103">
        <v>0</v>
      </c>
      <c r="F22" s="103">
        <v>0</v>
      </c>
      <c r="G22" s="103">
        <v>0</v>
      </c>
      <c r="H22" s="103">
        <v>0</v>
      </c>
      <c r="I22" s="103">
        <f>H22-G22</f>
        <v>0</v>
      </c>
      <c r="J22" s="182"/>
    </row>
    <row r="23" spans="1:11" s="183" customFormat="1">
      <c r="A23" s="386">
        <v>231</v>
      </c>
      <c r="B23" s="202" t="s">
        <v>12</v>
      </c>
      <c r="C23" s="103">
        <v>0</v>
      </c>
      <c r="D23" s="103">
        <v>0</v>
      </c>
      <c r="E23" s="103">
        <v>0</v>
      </c>
      <c r="F23" s="103">
        <v>0</v>
      </c>
      <c r="G23" s="103">
        <v>0</v>
      </c>
      <c r="H23" s="103">
        <v>0</v>
      </c>
      <c r="I23" s="103">
        <f>H23-G23</f>
        <v>0</v>
      </c>
      <c r="J23" s="182"/>
    </row>
    <row r="24" spans="1:11" s="183" customFormat="1">
      <c r="A24" s="386">
        <v>232</v>
      </c>
      <c r="B24" s="202" t="s">
        <v>13</v>
      </c>
      <c r="C24" s="103"/>
      <c r="D24" s="103"/>
      <c r="E24" s="103"/>
      <c r="F24" s="103"/>
      <c r="G24" s="103"/>
      <c r="H24" s="103"/>
      <c r="I24" s="103">
        <f>H24-G24</f>
        <v>0</v>
      </c>
      <c r="J24" s="182"/>
    </row>
    <row r="25" spans="1:11" s="183" customFormat="1">
      <c r="A25" s="385" t="s">
        <v>105</v>
      </c>
      <c r="B25" s="205" t="s">
        <v>118</v>
      </c>
      <c r="C25" s="383">
        <f>SUM(C22:C24)</f>
        <v>0</v>
      </c>
      <c r="D25" s="383">
        <f t="shared" ref="D25:I25" si="3">SUM(D22:D24)</f>
        <v>0</v>
      </c>
      <c r="E25" s="383">
        <f t="shared" si="3"/>
        <v>0</v>
      </c>
      <c r="F25" s="383">
        <f>SUM(F22:F24)</f>
        <v>0</v>
      </c>
      <c r="G25" s="383">
        <f t="shared" si="3"/>
        <v>0</v>
      </c>
      <c r="H25" s="383">
        <f t="shared" si="3"/>
        <v>0</v>
      </c>
      <c r="I25" s="383">
        <f t="shared" si="3"/>
        <v>0</v>
      </c>
      <c r="J25" s="182"/>
    </row>
    <row r="26" spans="1:11" s="183" customFormat="1">
      <c r="A26" s="385" t="s">
        <v>106</v>
      </c>
      <c r="B26" s="385" t="s">
        <v>27</v>
      </c>
      <c r="C26" s="383">
        <f t="shared" ref="C26:I26" si="4">C21+C25</f>
        <v>4264.3</v>
      </c>
      <c r="D26" s="383">
        <f t="shared" si="4"/>
        <v>3000</v>
      </c>
      <c r="E26" s="383">
        <f t="shared" si="4"/>
        <v>3000</v>
      </c>
      <c r="F26" s="383">
        <f>F21+F25</f>
        <v>3000</v>
      </c>
      <c r="G26" s="383">
        <f t="shared" si="4"/>
        <v>2000</v>
      </c>
      <c r="H26" s="383">
        <f t="shared" si="4"/>
        <v>1979.6</v>
      </c>
      <c r="I26" s="383">
        <f t="shared" si="4"/>
        <v>-20.400000000000091</v>
      </c>
      <c r="J26" s="206"/>
      <c r="K26" s="382">
        <f>H26/F26</f>
        <v>0.6598666666666666</v>
      </c>
    </row>
    <row r="27" spans="1:11" s="183" customFormat="1">
      <c r="A27" s="555" t="s">
        <v>109</v>
      </c>
      <c r="B27" s="555"/>
      <c r="C27" s="383">
        <v>157379.9</v>
      </c>
      <c r="D27" s="383">
        <v>0</v>
      </c>
      <c r="E27" s="383">
        <v>0</v>
      </c>
      <c r="F27" s="383">
        <v>0</v>
      </c>
      <c r="G27" s="383">
        <v>0</v>
      </c>
      <c r="H27" s="383">
        <f>'Aneks 3 - v. 2022'!E28</f>
        <v>1576.5</v>
      </c>
      <c r="I27" s="383">
        <f>H27-G27</f>
        <v>1576.5</v>
      </c>
      <c r="J27" s="182"/>
    </row>
    <row r="28" spans="1:11" s="183" customFormat="1">
      <c r="A28" s="555" t="s">
        <v>110</v>
      </c>
      <c r="B28" s="555"/>
      <c r="C28" s="383">
        <f>C17+C26+C27</f>
        <v>1691527.7</v>
      </c>
      <c r="D28" s="383">
        <f t="shared" ref="D28:I28" si="5">D17+D26+D27</f>
        <v>380200</v>
      </c>
      <c r="E28" s="383">
        <f t="shared" si="5"/>
        <v>384200</v>
      </c>
      <c r="F28" s="383">
        <f t="shared" si="5"/>
        <v>343479</v>
      </c>
      <c r="G28" s="383">
        <f t="shared" si="5"/>
        <v>118442.6</v>
      </c>
      <c r="H28" s="383">
        <f>H17+H26+H27</f>
        <v>122115.6</v>
      </c>
      <c r="I28" s="383">
        <f t="shared" si="5"/>
        <v>3672.9999999999923</v>
      </c>
      <c r="J28" s="182"/>
    </row>
    <row r="29" spans="1:11" s="183" customFormat="1">
      <c r="A29" s="207"/>
      <c r="B29" s="208"/>
      <c r="C29" s="208"/>
      <c r="D29" s="209"/>
      <c r="E29" s="209"/>
      <c r="F29" s="578" t="s">
        <v>211</v>
      </c>
      <c r="G29" s="578"/>
      <c r="H29" s="383">
        <f>H28-H27</f>
        <v>120539.1</v>
      </c>
      <c r="I29" s="209"/>
      <c r="J29" s="182"/>
      <c r="K29" s="382">
        <f>H29/F28</f>
        <v>0.35093586507472074</v>
      </c>
    </row>
    <row r="30" spans="1:11" s="183" customFormat="1">
      <c r="A30" s="201"/>
      <c r="B30" s="182"/>
      <c r="C30" s="182"/>
      <c r="D30" s="201"/>
      <c r="E30" s="201"/>
      <c r="F30" s="201"/>
      <c r="G30" s="201"/>
      <c r="H30" s="211"/>
      <c r="I30" s="201"/>
      <c r="J30" s="182"/>
    </row>
    <row r="31" spans="1:11" s="199" customFormat="1">
      <c r="A31" s="557" t="s">
        <v>14</v>
      </c>
      <c r="B31" s="212"/>
      <c r="C31" s="572" t="s">
        <v>15</v>
      </c>
      <c r="D31" s="573"/>
      <c r="E31" s="385" t="s">
        <v>113</v>
      </c>
      <c r="F31" s="584" t="s">
        <v>81</v>
      </c>
      <c r="G31" s="585"/>
      <c r="H31" s="207"/>
      <c r="I31" s="207"/>
      <c r="J31" s="198"/>
    </row>
    <row r="32" spans="1:11" s="183" customFormat="1">
      <c r="A32" s="558"/>
      <c r="B32" s="213" t="s">
        <v>112</v>
      </c>
      <c r="C32" s="574"/>
      <c r="D32" s="575"/>
      <c r="E32" s="386" t="s">
        <v>112</v>
      </c>
      <c r="F32" s="586"/>
      <c r="G32" s="587"/>
      <c r="H32" s="214"/>
      <c r="I32" s="214"/>
      <c r="J32" s="182"/>
    </row>
    <row r="33" spans="1:10" s="183" customFormat="1">
      <c r="A33" s="559"/>
      <c r="B33" s="386" t="s">
        <v>432</v>
      </c>
      <c r="C33" s="576"/>
      <c r="D33" s="577"/>
      <c r="E33" s="386" t="s">
        <v>114</v>
      </c>
      <c r="F33" s="561" t="s">
        <v>433</v>
      </c>
      <c r="G33" s="562"/>
      <c r="H33" s="214"/>
      <c r="I33" s="214"/>
      <c r="J33" s="182"/>
    </row>
    <row r="34" spans="1:10" s="183" customFormat="1">
      <c r="A34" s="189"/>
      <c r="D34" s="189"/>
      <c r="E34" s="189"/>
      <c r="F34" s="189"/>
      <c r="G34" s="189"/>
      <c r="H34" s="189"/>
      <c r="I34" s="189"/>
    </row>
    <row r="35" spans="1:10" s="183" customFormat="1">
      <c r="A35" s="189"/>
      <c r="D35" s="189"/>
      <c r="E35" s="189"/>
      <c r="F35" s="189"/>
      <c r="G35" s="189"/>
      <c r="H35" s="189"/>
      <c r="I35" s="189"/>
    </row>
    <row r="36" spans="1:10" s="183" customFormat="1">
      <c r="A36" s="190" t="s">
        <v>40</v>
      </c>
      <c r="B36" s="191"/>
      <c r="C36" s="191"/>
      <c r="D36" s="192"/>
      <c r="E36" s="192"/>
      <c r="F36" s="192"/>
      <c r="G36" s="192"/>
      <c r="H36" s="192"/>
      <c r="I36" s="192"/>
    </row>
    <row r="37" spans="1:10" s="191" customFormat="1">
      <c r="A37" s="560" t="s">
        <v>430</v>
      </c>
      <c r="B37" s="560"/>
      <c r="D37" s="192"/>
      <c r="E37" s="192"/>
      <c r="F37" s="192"/>
      <c r="G37" s="192"/>
      <c r="H37" s="192"/>
      <c r="I37" s="192"/>
    </row>
    <row r="38" spans="1:10" s="183" customFormat="1">
      <c r="A38" s="193"/>
      <c r="B38" s="194"/>
      <c r="C38" s="194"/>
      <c r="D38" s="193"/>
      <c r="E38" s="193"/>
      <c r="F38" s="195"/>
      <c r="G38" s="193"/>
      <c r="H38" s="195"/>
      <c r="I38" s="196" t="s">
        <v>102</v>
      </c>
    </row>
    <row r="39" spans="1:10" s="199" customFormat="1">
      <c r="A39" s="384" t="s">
        <v>18</v>
      </c>
      <c r="B39" s="384" t="s">
        <v>78</v>
      </c>
      <c r="C39" s="556"/>
      <c r="D39" s="556"/>
      <c r="E39" s="556"/>
      <c r="F39" s="556"/>
      <c r="G39" s="556"/>
      <c r="H39" s="384" t="s">
        <v>19</v>
      </c>
      <c r="I39" s="215" t="s">
        <v>48</v>
      </c>
    </row>
    <row r="40" spans="1:10" s="199" customFormat="1">
      <c r="A40" s="384" t="s">
        <v>1</v>
      </c>
      <c r="B40" s="384" t="s">
        <v>51</v>
      </c>
      <c r="C40" s="556"/>
      <c r="D40" s="556"/>
      <c r="E40" s="556"/>
      <c r="F40" s="556"/>
      <c r="G40" s="556"/>
      <c r="H40" s="384" t="s">
        <v>26</v>
      </c>
      <c r="I40" s="200" t="s">
        <v>50</v>
      </c>
    </row>
    <row r="41" spans="1:10" s="183" customFormat="1" ht="12" customHeight="1">
      <c r="A41" s="555" t="s">
        <v>116</v>
      </c>
      <c r="B41" s="555" t="s">
        <v>103</v>
      </c>
      <c r="C41" s="557" t="s">
        <v>426</v>
      </c>
      <c r="D41" s="557" t="s">
        <v>427</v>
      </c>
      <c r="E41" s="557" t="s">
        <v>428</v>
      </c>
      <c r="F41" s="557" t="s">
        <v>429</v>
      </c>
      <c r="G41" s="557" t="s">
        <v>94</v>
      </c>
      <c r="H41" s="557" t="s">
        <v>95</v>
      </c>
      <c r="I41" s="581" t="s">
        <v>96</v>
      </c>
      <c r="J41" s="182"/>
    </row>
    <row r="42" spans="1:10" s="189" customFormat="1">
      <c r="A42" s="555"/>
      <c r="B42" s="555"/>
      <c r="C42" s="558"/>
      <c r="D42" s="558"/>
      <c r="E42" s="558"/>
      <c r="F42" s="558"/>
      <c r="G42" s="558"/>
      <c r="H42" s="558"/>
      <c r="I42" s="582"/>
      <c r="J42" s="201"/>
    </row>
    <row r="43" spans="1:10" s="189" customFormat="1" ht="50.25" customHeight="1">
      <c r="A43" s="555"/>
      <c r="B43" s="555"/>
      <c r="C43" s="559"/>
      <c r="D43" s="559"/>
      <c r="E43" s="559"/>
      <c r="F43" s="559"/>
      <c r="G43" s="559"/>
      <c r="H43" s="559"/>
      <c r="I43" s="583"/>
      <c r="J43" s="201"/>
    </row>
    <row r="44" spans="1:10" s="183" customFormat="1">
      <c r="A44" s="386">
        <v>600</v>
      </c>
      <c r="B44" s="202" t="s">
        <v>4</v>
      </c>
      <c r="C44" s="103">
        <v>58756.9</v>
      </c>
      <c r="D44" s="103">
        <v>63310</v>
      </c>
      <c r="E44" s="103">
        <v>69345</v>
      </c>
      <c r="F44" s="103">
        <v>67611</v>
      </c>
      <c r="G44" s="103">
        <v>26566</v>
      </c>
      <c r="H44" s="103">
        <v>20182.8</v>
      </c>
      <c r="I44" s="103">
        <f>H44-G44</f>
        <v>-6383.2000000000007</v>
      </c>
      <c r="J44" s="182"/>
    </row>
    <row r="45" spans="1:10" s="183" customFormat="1">
      <c r="A45" s="386">
        <v>601</v>
      </c>
      <c r="B45" s="202" t="s">
        <v>5</v>
      </c>
      <c r="C45" s="103">
        <v>9515.5</v>
      </c>
      <c r="D45" s="103">
        <v>10823</v>
      </c>
      <c r="E45" s="103">
        <v>11581</v>
      </c>
      <c r="F45" s="103">
        <v>11291</v>
      </c>
      <c r="G45" s="103">
        <v>4470</v>
      </c>
      <c r="H45" s="103">
        <v>3324.9</v>
      </c>
      <c r="I45" s="103">
        <f t="shared" ref="I45:I50" si="6">H45-G45</f>
        <v>-1145.0999999999999</v>
      </c>
      <c r="J45" s="182"/>
    </row>
    <row r="46" spans="1:10" s="183" customFormat="1">
      <c r="A46" s="386">
        <v>602</v>
      </c>
      <c r="B46" s="202" t="s">
        <v>6</v>
      </c>
      <c r="C46" s="103">
        <v>32008.3</v>
      </c>
      <c r="D46" s="103">
        <v>34007</v>
      </c>
      <c r="E46" s="103">
        <v>34007</v>
      </c>
      <c r="F46" s="103">
        <v>30607</v>
      </c>
      <c r="G46" s="103">
        <v>9140</v>
      </c>
      <c r="H46" s="103">
        <v>8760.2999999999993</v>
      </c>
      <c r="I46" s="103">
        <f t="shared" si="6"/>
        <v>-379.70000000000073</v>
      </c>
      <c r="J46" s="182"/>
    </row>
    <row r="47" spans="1:10" s="183" customFormat="1">
      <c r="A47" s="386">
        <v>603</v>
      </c>
      <c r="B47" s="202" t="s">
        <v>7</v>
      </c>
      <c r="C47" s="103"/>
      <c r="D47" s="103">
        <v>0</v>
      </c>
      <c r="E47" s="103">
        <v>0</v>
      </c>
      <c r="F47" s="103">
        <v>0</v>
      </c>
      <c r="G47" s="103">
        <v>0</v>
      </c>
      <c r="H47" s="103"/>
      <c r="I47" s="103">
        <f t="shared" si="6"/>
        <v>0</v>
      </c>
      <c r="J47" s="182"/>
    </row>
    <row r="48" spans="1:10" s="183" customFormat="1">
      <c r="A48" s="386">
        <v>604</v>
      </c>
      <c r="B48" s="202" t="s">
        <v>8</v>
      </c>
      <c r="C48" s="103">
        <v>8006090</v>
      </c>
      <c r="D48" s="103">
        <v>7785140</v>
      </c>
      <c r="E48" s="103">
        <v>8385140</v>
      </c>
      <c r="F48" s="103">
        <v>8385140</v>
      </c>
      <c r="G48" s="103">
        <v>4600000</v>
      </c>
      <c r="H48" s="103">
        <v>3800000</v>
      </c>
      <c r="I48" s="103">
        <f>H48-G48</f>
        <v>-800000</v>
      </c>
      <c r="J48" s="182"/>
    </row>
    <row r="49" spans="1:13" s="183" customFormat="1">
      <c r="A49" s="386">
        <v>605</v>
      </c>
      <c r="B49" s="202" t="s">
        <v>9</v>
      </c>
      <c r="C49" s="103"/>
      <c r="D49" s="103">
        <v>0</v>
      </c>
      <c r="E49" s="103">
        <v>0</v>
      </c>
      <c r="F49" s="103">
        <v>0</v>
      </c>
      <c r="G49" s="103">
        <v>0</v>
      </c>
      <c r="H49" s="103"/>
      <c r="I49" s="103">
        <f>H49-G49</f>
        <v>0</v>
      </c>
      <c r="J49" s="182"/>
    </row>
    <row r="50" spans="1:13" s="183" customFormat="1">
      <c r="A50" s="386">
        <v>606</v>
      </c>
      <c r="B50" s="202" t="s">
        <v>111</v>
      </c>
      <c r="C50" s="103">
        <v>0</v>
      </c>
      <c r="D50" s="103">
        <v>0</v>
      </c>
      <c r="E50" s="103">
        <v>250</v>
      </c>
      <c r="F50" s="103">
        <v>250</v>
      </c>
      <c r="G50" s="103">
        <v>250</v>
      </c>
      <c r="H50" s="103">
        <v>0</v>
      </c>
      <c r="I50" s="103">
        <f t="shared" si="6"/>
        <v>-250</v>
      </c>
      <c r="J50" s="182"/>
    </row>
    <row r="51" spans="1:13" s="183" customFormat="1">
      <c r="A51" s="385" t="s">
        <v>104</v>
      </c>
      <c r="B51" s="385" t="s">
        <v>10</v>
      </c>
      <c r="C51" s="383">
        <f>SUM(C44:C50)</f>
        <v>8106370.7000000002</v>
      </c>
      <c r="D51" s="383">
        <f t="shared" ref="D51:I51" si="7">SUM(D44:D50)</f>
        <v>7893280</v>
      </c>
      <c r="E51" s="383">
        <f t="shared" si="7"/>
        <v>8500323</v>
      </c>
      <c r="F51" s="383">
        <f t="shared" si="7"/>
        <v>8494899</v>
      </c>
      <c r="G51" s="383">
        <f>SUM(G44:G50)</f>
        <v>4640426</v>
      </c>
      <c r="H51" s="383">
        <f t="shared" si="7"/>
        <v>3832268</v>
      </c>
      <c r="I51" s="383">
        <f t="shared" si="7"/>
        <v>-808158</v>
      </c>
      <c r="J51" s="203"/>
      <c r="K51" s="204">
        <f>H51/F51</f>
        <v>0.45112578736957321</v>
      </c>
      <c r="L51" s="210"/>
    </row>
    <row r="52" spans="1:13" s="183" customFormat="1">
      <c r="A52" s="386">
        <v>230</v>
      </c>
      <c r="B52" s="202" t="s">
        <v>11</v>
      </c>
      <c r="C52" s="103"/>
      <c r="D52" s="103"/>
      <c r="E52" s="103"/>
      <c r="F52" s="103"/>
      <c r="G52" s="103"/>
      <c r="H52" s="103"/>
      <c r="I52" s="103">
        <f>H52-G52</f>
        <v>0</v>
      </c>
      <c r="J52" s="182"/>
      <c r="M52" s="210"/>
    </row>
    <row r="53" spans="1:13" s="183" customFormat="1">
      <c r="A53" s="386">
        <v>231</v>
      </c>
      <c r="B53" s="202" t="s">
        <v>12</v>
      </c>
      <c r="C53" s="103">
        <v>252260.3</v>
      </c>
      <c r="D53" s="103">
        <v>147052</v>
      </c>
      <c r="E53" s="103">
        <v>147052</v>
      </c>
      <c r="F53" s="103">
        <v>147052</v>
      </c>
      <c r="G53" s="103">
        <f>F53/3*2</f>
        <v>98034.666666666672</v>
      </c>
      <c r="H53" s="103">
        <v>11883.5</v>
      </c>
      <c r="I53" s="103">
        <f>H53-G53</f>
        <v>-86151.166666666672</v>
      </c>
      <c r="J53" s="182"/>
    </row>
    <row r="54" spans="1:13" s="183" customFormat="1">
      <c r="A54" s="386">
        <v>232</v>
      </c>
      <c r="B54" s="202" t="s">
        <v>13</v>
      </c>
      <c r="C54" s="103"/>
      <c r="D54" s="103"/>
      <c r="E54" s="103"/>
      <c r="F54" s="103"/>
      <c r="G54" s="103"/>
      <c r="H54" s="103"/>
      <c r="I54" s="103">
        <f>H54-G54</f>
        <v>0</v>
      </c>
      <c r="J54" s="182"/>
    </row>
    <row r="55" spans="1:13" s="183" customFormat="1">
      <c r="A55" s="385" t="s">
        <v>105</v>
      </c>
      <c r="B55" s="205" t="s">
        <v>117</v>
      </c>
      <c r="C55" s="383">
        <f t="shared" ref="C55:I55" si="8">SUM(C52:C54)</f>
        <v>252260.3</v>
      </c>
      <c r="D55" s="383">
        <f t="shared" si="8"/>
        <v>147052</v>
      </c>
      <c r="E55" s="383">
        <f t="shared" si="8"/>
        <v>147052</v>
      </c>
      <c r="F55" s="383">
        <f t="shared" si="8"/>
        <v>147052</v>
      </c>
      <c r="G55" s="383">
        <f t="shared" si="8"/>
        <v>98034.666666666672</v>
      </c>
      <c r="H55" s="383">
        <f t="shared" si="8"/>
        <v>11883.5</v>
      </c>
      <c r="I55" s="383">
        <f t="shared" si="8"/>
        <v>-86151.166666666672</v>
      </c>
      <c r="J55" s="203"/>
    </row>
    <row r="56" spans="1:13" s="183" customFormat="1">
      <c r="A56" s="386">
        <v>230</v>
      </c>
      <c r="B56" s="202" t="s">
        <v>11</v>
      </c>
      <c r="C56" s="103">
        <v>0</v>
      </c>
      <c r="D56" s="103">
        <v>0</v>
      </c>
      <c r="E56" s="103">
        <v>0</v>
      </c>
      <c r="F56" s="103">
        <v>0</v>
      </c>
      <c r="G56" s="103">
        <v>0</v>
      </c>
      <c r="H56" s="103">
        <v>0</v>
      </c>
      <c r="I56" s="103">
        <f>H56-G56</f>
        <v>0</v>
      </c>
      <c r="J56" s="182"/>
    </row>
    <row r="57" spans="1:13" s="183" customFormat="1">
      <c r="A57" s="386">
        <v>231</v>
      </c>
      <c r="B57" s="202" t="s">
        <v>12</v>
      </c>
      <c r="C57" s="103">
        <v>63058.8</v>
      </c>
      <c r="D57" s="103">
        <v>158000</v>
      </c>
      <c r="E57" s="103">
        <v>158000</v>
      </c>
      <c r="F57" s="103">
        <v>158000</v>
      </c>
      <c r="G57" s="103">
        <v>73000</v>
      </c>
      <c r="H57" s="103">
        <v>0</v>
      </c>
      <c r="I57" s="103">
        <f>H57-G57</f>
        <v>-73000</v>
      </c>
      <c r="J57" s="182"/>
    </row>
    <row r="58" spans="1:13" s="183" customFormat="1">
      <c r="A58" s="386">
        <v>232</v>
      </c>
      <c r="B58" s="202" t="s">
        <v>13</v>
      </c>
      <c r="C58" s="103"/>
      <c r="D58" s="103"/>
      <c r="E58" s="103"/>
      <c r="F58" s="103"/>
      <c r="G58" s="103"/>
      <c r="H58" s="103"/>
      <c r="I58" s="103">
        <f>H58-G58</f>
        <v>0</v>
      </c>
      <c r="J58" s="182"/>
    </row>
    <row r="59" spans="1:13" s="183" customFormat="1">
      <c r="A59" s="385" t="s">
        <v>105</v>
      </c>
      <c r="B59" s="205" t="s">
        <v>118</v>
      </c>
      <c r="C59" s="383">
        <f>SUM(C56:C58)</f>
        <v>63058.8</v>
      </c>
      <c r="D59" s="383">
        <f t="shared" ref="D59:I59" si="9">SUM(D56:D58)</f>
        <v>158000</v>
      </c>
      <c r="E59" s="383">
        <f t="shared" si="9"/>
        <v>158000</v>
      </c>
      <c r="F59" s="383">
        <f t="shared" si="9"/>
        <v>158000</v>
      </c>
      <c r="G59" s="383">
        <f t="shared" si="9"/>
        <v>73000</v>
      </c>
      <c r="H59" s="383">
        <f t="shared" si="9"/>
        <v>0</v>
      </c>
      <c r="I59" s="383">
        <f t="shared" si="9"/>
        <v>-73000</v>
      </c>
      <c r="J59" s="203"/>
    </row>
    <row r="60" spans="1:13" s="183" customFormat="1">
      <c r="A60" s="385" t="s">
        <v>106</v>
      </c>
      <c r="B60" s="385" t="s">
        <v>27</v>
      </c>
      <c r="C60" s="383">
        <f t="shared" ref="C60:I60" si="10">C55+C59</f>
        <v>315319.09999999998</v>
      </c>
      <c r="D60" s="383">
        <f t="shared" si="10"/>
        <v>305052</v>
      </c>
      <c r="E60" s="383">
        <f t="shared" si="10"/>
        <v>305052</v>
      </c>
      <c r="F60" s="383">
        <f t="shared" si="10"/>
        <v>305052</v>
      </c>
      <c r="G60" s="383">
        <f t="shared" si="10"/>
        <v>171034.66666666669</v>
      </c>
      <c r="H60" s="383">
        <f t="shared" si="10"/>
        <v>11883.5</v>
      </c>
      <c r="I60" s="383">
        <f t="shared" si="10"/>
        <v>-159151.16666666669</v>
      </c>
      <c r="J60" s="206"/>
      <c r="K60" s="382">
        <f>H60/F60</f>
        <v>3.8955653462360518E-2</v>
      </c>
    </row>
    <row r="61" spans="1:13" s="183" customFormat="1">
      <c r="A61" s="555" t="s">
        <v>109</v>
      </c>
      <c r="B61" s="555"/>
      <c r="C61" s="383">
        <v>1500</v>
      </c>
      <c r="D61" s="383">
        <v>0</v>
      </c>
      <c r="E61" s="383">
        <v>0</v>
      </c>
      <c r="F61" s="383">
        <v>0</v>
      </c>
      <c r="G61" s="383">
        <v>0</v>
      </c>
      <c r="H61" s="383">
        <f>'Aneks 3 - v. 2022'!E64+'Aneks 3 - v. 2022'!E65</f>
        <v>0</v>
      </c>
      <c r="I61" s="383">
        <f>H61-G61</f>
        <v>0</v>
      </c>
      <c r="J61" s="182"/>
    </row>
    <row r="62" spans="1:13" s="183" customFormat="1">
      <c r="A62" s="555" t="s">
        <v>110</v>
      </c>
      <c r="B62" s="555"/>
      <c r="C62" s="383">
        <f t="shared" ref="C62:I62" si="11">C51+C60+C61</f>
        <v>8423189.8000000007</v>
      </c>
      <c r="D62" s="383">
        <f t="shared" si="11"/>
        <v>8198332</v>
      </c>
      <c r="E62" s="383">
        <f t="shared" si="11"/>
        <v>8805375</v>
      </c>
      <c r="F62" s="383">
        <f>F51+F60+F61</f>
        <v>8799951</v>
      </c>
      <c r="G62" s="383">
        <f t="shared" si="11"/>
        <v>4811460.666666667</v>
      </c>
      <c r="H62" s="383">
        <f t="shared" si="11"/>
        <v>3844151.5</v>
      </c>
      <c r="I62" s="383">
        <f t="shared" si="11"/>
        <v>-967309.16666666674</v>
      </c>
      <c r="J62" s="182"/>
    </row>
    <row r="63" spans="1:13" s="183" customFormat="1">
      <c r="A63" s="207"/>
      <c r="B63" s="208"/>
      <c r="C63" s="208"/>
      <c r="D63" s="209"/>
      <c r="E63" s="209"/>
      <c r="F63" s="578" t="s">
        <v>211</v>
      </c>
      <c r="G63" s="578"/>
      <c r="H63" s="383">
        <f>H62-H61</f>
        <v>3844151.5</v>
      </c>
      <c r="I63" s="209"/>
      <c r="J63" s="182"/>
      <c r="K63" s="382">
        <f>H63/F62</f>
        <v>0.43683783011973587</v>
      </c>
    </row>
    <row r="64" spans="1:13" s="183" customFormat="1">
      <c r="A64" s="207"/>
      <c r="B64" s="208"/>
      <c r="C64" s="208"/>
      <c r="D64" s="209"/>
      <c r="E64" s="209"/>
      <c r="F64" s="379"/>
      <c r="G64" s="379"/>
      <c r="H64" s="379"/>
      <c r="I64" s="209"/>
      <c r="J64" s="182"/>
    </row>
    <row r="65" spans="1:11" s="199" customFormat="1">
      <c r="A65" s="557" t="s">
        <v>14</v>
      </c>
      <c r="B65" s="212" t="s">
        <v>115</v>
      </c>
      <c r="C65" s="572" t="s">
        <v>15</v>
      </c>
      <c r="D65" s="573"/>
      <c r="E65" s="385" t="s">
        <v>113</v>
      </c>
      <c r="F65" s="584" t="s">
        <v>81</v>
      </c>
      <c r="G65" s="585"/>
      <c r="H65" s="216"/>
      <c r="I65" s="207"/>
      <c r="J65" s="198"/>
    </row>
    <row r="66" spans="1:11" s="183" customFormat="1">
      <c r="A66" s="558"/>
      <c r="B66" s="213" t="s">
        <v>112</v>
      </c>
      <c r="C66" s="574"/>
      <c r="D66" s="575"/>
      <c r="E66" s="386" t="s">
        <v>112</v>
      </c>
      <c r="F66" s="586"/>
      <c r="G66" s="587"/>
      <c r="H66" s="214"/>
      <c r="I66" s="214"/>
      <c r="J66" s="182"/>
    </row>
    <row r="67" spans="1:11" s="183" customFormat="1">
      <c r="A67" s="559"/>
      <c r="B67" s="386" t="s">
        <v>432</v>
      </c>
      <c r="C67" s="576"/>
      <c r="D67" s="577"/>
      <c r="E67" s="386" t="s">
        <v>114</v>
      </c>
      <c r="F67" s="561" t="s">
        <v>433</v>
      </c>
      <c r="G67" s="562"/>
      <c r="H67" s="214"/>
      <c r="I67" s="214"/>
      <c r="J67" s="182"/>
    </row>
    <row r="68" spans="1:11" s="183" customFormat="1">
      <c r="A68" s="189"/>
      <c r="D68" s="189"/>
      <c r="E68" s="189"/>
      <c r="F68" s="189"/>
      <c r="G68" s="189"/>
      <c r="H68" s="189"/>
      <c r="I68" s="189"/>
    </row>
    <row r="69" spans="1:11" s="183" customFormat="1">
      <c r="A69" s="189"/>
      <c r="D69" s="189"/>
      <c r="E69" s="189"/>
      <c r="F69" s="189"/>
      <c r="G69" s="189"/>
      <c r="H69" s="189"/>
      <c r="I69" s="189"/>
    </row>
    <row r="70" spans="1:11" s="183" customFormat="1">
      <c r="A70" s="190" t="s">
        <v>40</v>
      </c>
      <c r="B70" s="191"/>
      <c r="C70" s="191"/>
      <c r="D70" s="192"/>
      <c r="E70" s="192"/>
      <c r="F70" s="192"/>
      <c r="G70" s="192"/>
      <c r="H70" s="192"/>
      <c r="I70" s="192"/>
    </row>
    <row r="71" spans="1:11" s="191" customFormat="1">
      <c r="A71" s="560" t="s">
        <v>431</v>
      </c>
      <c r="B71" s="560"/>
      <c r="D71" s="192"/>
      <c r="E71" s="192"/>
      <c r="F71" s="192"/>
      <c r="G71" s="192"/>
      <c r="H71" s="192"/>
      <c r="I71" s="192"/>
    </row>
    <row r="72" spans="1:11" s="183" customFormat="1">
      <c r="A72" s="193"/>
      <c r="B72" s="194"/>
      <c r="C72" s="194"/>
      <c r="D72" s="193"/>
      <c r="E72" s="193"/>
      <c r="F72" s="195"/>
      <c r="G72" s="193"/>
      <c r="H72" s="195"/>
      <c r="I72" s="196" t="s">
        <v>102</v>
      </c>
    </row>
    <row r="73" spans="1:11" s="198" customFormat="1">
      <c r="A73" s="385" t="s">
        <v>18</v>
      </c>
      <c r="B73" s="385" t="s">
        <v>78</v>
      </c>
      <c r="C73" s="555"/>
      <c r="D73" s="555"/>
      <c r="E73" s="555"/>
      <c r="F73" s="555"/>
      <c r="G73" s="555"/>
      <c r="H73" s="385" t="s">
        <v>19</v>
      </c>
      <c r="I73" s="197" t="s">
        <v>48</v>
      </c>
    </row>
    <row r="74" spans="1:11" s="198" customFormat="1">
      <c r="A74" s="385" t="s">
        <v>1</v>
      </c>
      <c r="B74" s="385" t="s">
        <v>52</v>
      </c>
      <c r="C74" s="555"/>
      <c r="D74" s="555"/>
      <c r="E74" s="555"/>
      <c r="F74" s="555"/>
      <c r="G74" s="555"/>
      <c r="H74" s="385" t="s">
        <v>26</v>
      </c>
      <c r="I74" s="200" t="s">
        <v>53</v>
      </c>
    </row>
    <row r="75" spans="1:11" s="183" customFormat="1" ht="12" customHeight="1">
      <c r="A75" s="556" t="s">
        <v>116</v>
      </c>
      <c r="B75" s="556" t="s">
        <v>103</v>
      </c>
      <c r="C75" s="557" t="s">
        <v>426</v>
      </c>
      <c r="D75" s="557" t="s">
        <v>427</v>
      </c>
      <c r="E75" s="557" t="s">
        <v>428</v>
      </c>
      <c r="F75" s="557" t="s">
        <v>429</v>
      </c>
      <c r="G75" s="557" t="s">
        <v>94</v>
      </c>
      <c r="H75" s="557" t="s">
        <v>95</v>
      </c>
      <c r="I75" s="581" t="s">
        <v>96</v>
      </c>
    </row>
    <row r="76" spans="1:11" s="189" customFormat="1">
      <c r="A76" s="556"/>
      <c r="B76" s="556"/>
      <c r="C76" s="558"/>
      <c r="D76" s="558"/>
      <c r="E76" s="558"/>
      <c r="F76" s="558"/>
      <c r="G76" s="558"/>
      <c r="H76" s="558"/>
      <c r="I76" s="582"/>
    </row>
    <row r="77" spans="1:11" s="189" customFormat="1" ht="57" customHeight="1">
      <c r="A77" s="556"/>
      <c r="B77" s="556"/>
      <c r="C77" s="559"/>
      <c r="D77" s="559"/>
      <c r="E77" s="559"/>
      <c r="F77" s="559"/>
      <c r="G77" s="559"/>
      <c r="H77" s="559"/>
      <c r="I77" s="583"/>
    </row>
    <row r="78" spans="1:11" s="183" customFormat="1">
      <c r="A78" s="386">
        <v>600</v>
      </c>
      <c r="B78" s="202" t="s">
        <v>4</v>
      </c>
      <c r="C78" s="103">
        <v>519899.2</v>
      </c>
      <c r="D78" s="103">
        <v>579228</v>
      </c>
      <c r="E78" s="103">
        <v>599238</v>
      </c>
      <c r="F78" s="103">
        <v>584257</v>
      </c>
      <c r="G78" s="103">
        <v>228102</v>
      </c>
      <c r="H78" s="103">
        <v>175297.5</v>
      </c>
      <c r="I78" s="103">
        <f>H78-G78</f>
        <v>-52804.5</v>
      </c>
      <c r="J78" s="182"/>
      <c r="K78" s="182"/>
    </row>
    <row r="79" spans="1:11" s="183" customFormat="1">
      <c r="A79" s="386">
        <v>601</v>
      </c>
      <c r="B79" s="202" t="s">
        <v>5</v>
      </c>
      <c r="C79" s="103">
        <v>85526.2</v>
      </c>
      <c r="D79" s="103">
        <v>96619</v>
      </c>
      <c r="E79" s="103">
        <v>100073</v>
      </c>
      <c r="F79" s="103">
        <v>97571</v>
      </c>
      <c r="G79" s="103">
        <v>38848</v>
      </c>
      <c r="H79" s="103">
        <v>29001.599999999999</v>
      </c>
      <c r="I79" s="103">
        <f t="shared" ref="I79:I84" si="12">H79-G79</f>
        <v>-9846.4000000000015</v>
      </c>
      <c r="J79" s="182"/>
      <c r="K79" s="182"/>
    </row>
    <row r="80" spans="1:11" s="183" customFormat="1">
      <c r="A80" s="386">
        <v>602</v>
      </c>
      <c r="B80" s="202" t="s">
        <v>6</v>
      </c>
      <c r="C80" s="103">
        <v>768125.9</v>
      </c>
      <c r="D80" s="103">
        <v>902344</v>
      </c>
      <c r="E80" s="103">
        <v>865745</v>
      </c>
      <c r="F80" s="103">
        <v>779170</v>
      </c>
      <c r="G80" s="103">
        <v>233545</v>
      </c>
      <c r="H80" s="103">
        <v>195190.2</v>
      </c>
      <c r="I80" s="103">
        <f t="shared" si="12"/>
        <v>-38354.799999999988</v>
      </c>
      <c r="J80" s="182"/>
      <c r="K80" s="182"/>
    </row>
    <row r="81" spans="1:14" s="183" customFormat="1">
      <c r="A81" s="386">
        <v>603</v>
      </c>
      <c r="B81" s="202" t="s">
        <v>7</v>
      </c>
      <c r="C81" s="103"/>
      <c r="D81" s="103">
        <v>0</v>
      </c>
      <c r="E81" s="103">
        <v>0</v>
      </c>
      <c r="F81" s="103">
        <v>0</v>
      </c>
      <c r="G81" s="103">
        <v>0</v>
      </c>
      <c r="H81" s="103"/>
      <c r="I81" s="103">
        <f t="shared" si="12"/>
        <v>0</v>
      </c>
      <c r="J81" s="182"/>
      <c r="K81" s="182"/>
    </row>
    <row r="82" spans="1:14" s="183" customFormat="1">
      <c r="A82" s="386">
        <v>604</v>
      </c>
      <c r="B82" s="202" t="s">
        <v>8</v>
      </c>
      <c r="C82" s="103">
        <v>26944655.199999999</v>
      </c>
      <c r="D82" s="103">
        <v>27824860</v>
      </c>
      <c r="E82" s="103">
        <v>29465860</v>
      </c>
      <c r="F82" s="103">
        <v>29465860</v>
      </c>
      <c r="G82" s="103">
        <v>10200000</v>
      </c>
      <c r="H82" s="103">
        <v>7792046.2999999998</v>
      </c>
      <c r="I82" s="103">
        <f>H82-G82</f>
        <v>-2407953.7000000002</v>
      </c>
      <c r="J82" s="182"/>
      <c r="K82" s="182"/>
    </row>
    <row r="83" spans="1:14" s="183" customFormat="1">
      <c r="A83" s="386">
        <v>605</v>
      </c>
      <c r="B83" s="202" t="s">
        <v>9</v>
      </c>
      <c r="C83" s="103">
        <v>309</v>
      </c>
      <c r="D83" s="103">
        <v>0</v>
      </c>
      <c r="E83" s="103">
        <v>0</v>
      </c>
      <c r="F83" s="103">
        <v>0</v>
      </c>
      <c r="G83" s="103"/>
      <c r="H83" s="103"/>
      <c r="I83" s="103">
        <f t="shared" si="12"/>
        <v>0</v>
      </c>
      <c r="J83" s="182"/>
      <c r="K83" s="182"/>
    </row>
    <row r="84" spans="1:14" s="183" customFormat="1">
      <c r="A84" s="386">
        <v>606</v>
      </c>
      <c r="B84" s="202" t="s">
        <v>111</v>
      </c>
      <c r="C84" s="103">
        <v>1828.7</v>
      </c>
      <c r="D84" s="103"/>
      <c r="E84" s="103">
        <v>951</v>
      </c>
      <c r="F84" s="103">
        <v>951</v>
      </c>
      <c r="G84" s="103">
        <v>951</v>
      </c>
      <c r="H84" s="103">
        <v>211</v>
      </c>
      <c r="I84" s="103">
        <f t="shared" si="12"/>
        <v>-740</v>
      </c>
      <c r="J84" s="182"/>
      <c r="K84" s="182"/>
    </row>
    <row r="85" spans="1:14" s="183" customFormat="1">
      <c r="A85" s="385" t="s">
        <v>104</v>
      </c>
      <c r="B85" s="385" t="s">
        <v>10</v>
      </c>
      <c r="C85" s="383">
        <f>SUM(C78:C84)</f>
        <v>28320344.199999999</v>
      </c>
      <c r="D85" s="383">
        <f t="shared" ref="D85:I85" si="13">SUM(D78:D84)</f>
        <v>29403051</v>
      </c>
      <c r="E85" s="383">
        <f t="shared" si="13"/>
        <v>31031867</v>
      </c>
      <c r="F85" s="383">
        <f t="shared" si="13"/>
        <v>30927809</v>
      </c>
      <c r="G85" s="383">
        <f>SUM(G78:G84)</f>
        <v>10701446</v>
      </c>
      <c r="H85" s="383">
        <f>SUM(H78:H84)</f>
        <v>8191746.5999999996</v>
      </c>
      <c r="I85" s="383">
        <f t="shared" si="13"/>
        <v>-2509699.4000000004</v>
      </c>
      <c r="J85" s="203"/>
      <c r="K85" s="204">
        <f>H85/F85</f>
        <v>0.26486669650604733</v>
      </c>
      <c r="L85" s="210"/>
      <c r="N85" s="210"/>
    </row>
    <row r="86" spans="1:14" s="183" customFormat="1">
      <c r="A86" s="386">
        <v>230</v>
      </c>
      <c r="B86" s="202" t="s">
        <v>11</v>
      </c>
      <c r="C86" s="103">
        <v>0</v>
      </c>
      <c r="D86" s="103"/>
      <c r="E86" s="103"/>
      <c r="F86" s="103">
        <v>0</v>
      </c>
      <c r="G86" s="103">
        <v>0</v>
      </c>
      <c r="H86" s="103">
        <v>0</v>
      </c>
      <c r="I86" s="103">
        <f>H86-G86</f>
        <v>0</v>
      </c>
      <c r="J86" s="182"/>
      <c r="K86" s="182"/>
    </row>
    <row r="87" spans="1:14" s="183" customFormat="1">
      <c r="A87" s="386">
        <v>231</v>
      </c>
      <c r="B87" s="202" t="s">
        <v>12</v>
      </c>
      <c r="C87" s="103">
        <v>1795023.3</v>
      </c>
      <c r="D87" s="103">
        <v>881640</v>
      </c>
      <c r="E87" s="103">
        <v>1159212</v>
      </c>
      <c r="F87" s="103">
        <v>1159212</v>
      </c>
      <c r="G87" s="103">
        <f>F87/3*2</f>
        <v>772808</v>
      </c>
      <c r="H87" s="103">
        <v>126995.3</v>
      </c>
      <c r="I87" s="103">
        <f>H87-G87</f>
        <v>-645812.69999999995</v>
      </c>
      <c r="J87" s="182"/>
      <c r="K87" s="182"/>
    </row>
    <row r="88" spans="1:14" s="183" customFormat="1">
      <c r="A88" s="386">
        <v>232</v>
      </c>
      <c r="B88" s="202" t="s">
        <v>13</v>
      </c>
      <c r="C88" s="103"/>
      <c r="D88" s="103"/>
      <c r="E88" s="103"/>
      <c r="F88" s="103"/>
      <c r="G88" s="103"/>
      <c r="H88" s="103"/>
      <c r="I88" s="103">
        <f>H88-G88</f>
        <v>0</v>
      </c>
      <c r="J88" s="182"/>
      <c r="K88" s="182"/>
    </row>
    <row r="89" spans="1:14" s="183" customFormat="1">
      <c r="A89" s="385" t="s">
        <v>105</v>
      </c>
      <c r="B89" s="205" t="s">
        <v>117</v>
      </c>
      <c r="C89" s="383">
        <f t="shared" ref="C89:I89" si="14">SUM(C86:C88)</f>
        <v>1795023.3</v>
      </c>
      <c r="D89" s="383">
        <f t="shared" si="14"/>
        <v>881640</v>
      </c>
      <c r="E89" s="383">
        <f>SUM(E86:E88)</f>
        <v>1159212</v>
      </c>
      <c r="F89" s="383">
        <f t="shared" si="14"/>
        <v>1159212</v>
      </c>
      <c r="G89" s="383">
        <f>SUM(G86:G88)</f>
        <v>772808</v>
      </c>
      <c r="H89" s="383">
        <f>SUM(H86:H88)</f>
        <v>126995.3</v>
      </c>
      <c r="I89" s="383">
        <f t="shared" si="14"/>
        <v>-645812.69999999995</v>
      </c>
      <c r="J89" s="203"/>
      <c r="K89" s="182"/>
      <c r="N89" s="210"/>
    </row>
    <row r="90" spans="1:14" s="183" customFormat="1">
      <c r="A90" s="386">
        <v>230</v>
      </c>
      <c r="B90" s="202" t="s">
        <v>11</v>
      </c>
      <c r="C90" s="103">
        <v>143962.4</v>
      </c>
      <c r="D90" s="103">
        <v>0</v>
      </c>
      <c r="E90" s="103">
        <v>0</v>
      </c>
      <c r="F90" s="103">
        <v>0</v>
      </c>
      <c r="G90" s="103">
        <v>0</v>
      </c>
      <c r="H90" s="103"/>
      <c r="I90" s="103">
        <f>H90-G90</f>
        <v>0</v>
      </c>
      <c r="J90" s="182"/>
      <c r="K90" s="182"/>
    </row>
    <row r="91" spans="1:14" s="183" customFormat="1">
      <c r="A91" s="386">
        <v>231</v>
      </c>
      <c r="B91" s="202" t="s">
        <v>12</v>
      </c>
      <c r="C91" s="103">
        <v>1679242.9</v>
      </c>
      <c r="D91" s="103">
        <v>738328</v>
      </c>
      <c r="E91" s="103">
        <v>1152000</v>
      </c>
      <c r="F91" s="103">
        <v>1152000</v>
      </c>
      <c r="G91" s="103">
        <f>F91/3*2.5</f>
        <v>960000</v>
      </c>
      <c r="H91" s="103">
        <v>780376.4</v>
      </c>
      <c r="I91" s="103">
        <f>H91-G91</f>
        <v>-179623.59999999998</v>
      </c>
      <c r="J91" s="182"/>
      <c r="K91" s="182"/>
    </row>
    <row r="92" spans="1:14" s="183" customFormat="1">
      <c r="A92" s="386">
        <v>232</v>
      </c>
      <c r="B92" s="202" t="s">
        <v>13</v>
      </c>
      <c r="C92" s="103"/>
      <c r="D92" s="103"/>
      <c r="E92" s="103"/>
      <c r="F92" s="103"/>
      <c r="G92" s="103"/>
      <c r="H92" s="103"/>
      <c r="I92" s="103">
        <f>H92-G92</f>
        <v>0</v>
      </c>
      <c r="J92" s="182"/>
      <c r="K92" s="182"/>
    </row>
    <row r="93" spans="1:14" s="183" customFormat="1">
      <c r="A93" s="385" t="s">
        <v>105</v>
      </c>
      <c r="B93" s="205" t="s">
        <v>118</v>
      </c>
      <c r="C93" s="383">
        <f>SUM(C90:C92)</f>
        <v>1823205.2999999998</v>
      </c>
      <c r="D93" s="383">
        <f t="shared" ref="D93:I93" si="15">SUM(D90:D92)</f>
        <v>738328</v>
      </c>
      <c r="E93" s="383">
        <f t="shared" si="15"/>
        <v>1152000</v>
      </c>
      <c r="F93" s="383">
        <f t="shared" si="15"/>
        <v>1152000</v>
      </c>
      <c r="G93" s="383">
        <f t="shared" si="15"/>
        <v>960000</v>
      </c>
      <c r="H93" s="383">
        <f t="shared" si="15"/>
        <v>780376.4</v>
      </c>
      <c r="I93" s="383">
        <f t="shared" si="15"/>
        <v>-179623.59999999998</v>
      </c>
      <c r="J93" s="203"/>
      <c r="K93" s="182"/>
    </row>
    <row r="94" spans="1:14" s="183" customFormat="1">
      <c r="A94" s="385" t="s">
        <v>106</v>
      </c>
      <c r="B94" s="385" t="s">
        <v>27</v>
      </c>
      <c r="C94" s="383">
        <f t="shared" ref="C94:I94" si="16">C89+C93</f>
        <v>3618228.5999999996</v>
      </c>
      <c r="D94" s="383">
        <f t="shared" si="16"/>
        <v>1619968</v>
      </c>
      <c r="E94" s="383">
        <f t="shared" si="16"/>
        <v>2311212</v>
      </c>
      <c r="F94" s="383">
        <f t="shared" si="16"/>
        <v>2311212</v>
      </c>
      <c r="G94" s="383">
        <f t="shared" si="16"/>
        <v>1732808</v>
      </c>
      <c r="H94" s="383">
        <f t="shared" si="16"/>
        <v>907371.70000000007</v>
      </c>
      <c r="I94" s="383">
        <f t="shared" si="16"/>
        <v>-825436.29999999993</v>
      </c>
      <c r="J94" s="203"/>
      <c r="K94" s="382">
        <f>H94/F94</f>
        <v>0.392595616499049</v>
      </c>
    </row>
    <row r="95" spans="1:14" s="183" customFormat="1">
      <c r="A95" s="555" t="s">
        <v>109</v>
      </c>
      <c r="B95" s="555"/>
      <c r="C95" s="383">
        <v>330030.40000000002</v>
      </c>
      <c r="D95" s="383">
        <v>0</v>
      </c>
      <c r="E95" s="383">
        <v>0</v>
      </c>
      <c r="F95" s="383">
        <v>0</v>
      </c>
      <c r="G95" s="383">
        <v>0</v>
      </c>
      <c r="H95" s="383">
        <f>'Aneks 3 - v. 2022'!E111+'Aneks 3 - v. 2022'!E112+'Aneks 3 - v. 2022'!E113</f>
        <v>69913.2</v>
      </c>
      <c r="I95" s="383">
        <f>H95-G95</f>
        <v>69913.2</v>
      </c>
      <c r="J95" s="182"/>
      <c r="K95" s="182"/>
    </row>
    <row r="96" spans="1:14" s="183" customFormat="1">
      <c r="A96" s="555" t="s">
        <v>110</v>
      </c>
      <c r="B96" s="555"/>
      <c r="C96" s="383">
        <f>C85+C94+C95</f>
        <v>32268603.199999996</v>
      </c>
      <c r="D96" s="383">
        <f t="shared" ref="D96:I96" si="17">D85+D94+D95</f>
        <v>31023019</v>
      </c>
      <c r="E96" s="383">
        <f t="shared" si="17"/>
        <v>33343079</v>
      </c>
      <c r="F96" s="383">
        <f t="shared" si="17"/>
        <v>33239021</v>
      </c>
      <c r="G96" s="383">
        <f t="shared" si="17"/>
        <v>12434254</v>
      </c>
      <c r="H96" s="383">
        <f>H85+H94+H95</f>
        <v>9169031.4999999981</v>
      </c>
      <c r="I96" s="383">
        <f t="shared" si="17"/>
        <v>-3265222.5</v>
      </c>
      <c r="J96" s="182"/>
      <c r="K96" s="182"/>
    </row>
    <row r="97" spans="1:11" s="183" customFormat="1">
      <c r="A97" s="207"/>
      <c r="B97" s="208"/>
      <c r="C97" s="208"/>
      <c r="D97" s="209"/>
      <c r="E97" s="209"/>
      <c r="F97" s="578" t="s">
        <v>211</v>
      </c>
      <c r="G97" s="578"/>
      <c r="H97" s="383">
        <f>H96-H95</f>
        <v>9099118.2999999989</v>
      </c>
      <c r="I97" s="209"/>
      <c r="J97" s="182"/>
      <c r="K97" s="382">
        <f>H97/F96</f>
        <v>0.2737480836153387</v>
      </c>
    </row>
    <row r="98" spans="1:11" s="183" customFormat="1">
      <c r="A98" s="207"/>
      <c r="B98" s="208"/>
      <c r="C98" s="208"/>
      <c r="D98" s="209"/>
      <c r="E98" s="209"/>
      <c r="F98" s="209"/>
      <c r="G98" s="209"/>
      <c r="H98" s="216"/>
      <c r="I98" s="216"/>
      <c r="J98" s="182"/>
      <c r="K98" s="182"/>
    </row>
    <row r="99" spans="1:11" s="199" customFormat="1">
      <c r="A99" s="557" t="s">
        <v>14</v>
      </c>
      <c r="B99" s="212" t="s">
        <v>115</v>
      </c>
      <c r="C99" s="572" t="s">
        <v>15</v>
      </c>
      <c r="D99" s="573"/>
      <c r="E99" s="385" t="s">
        <v>113</v>
      </c>
      <c r="F99" s="584" t="s">
        <v>81</v>
      </c>
      <c r="G99" s="585"/>
      <c r="H99" s="207"/>
      <c r="I99" s="207"/>
      <c r="J99" s="198"/>
      <c r="K99" s="198"/>
    </row>
    <row r="100" spans="1:11" s="183" customFormat="1">
      <c r="A100" s="558"/>
      <c r="B100" s="213" t="s">
        <v>112</v>
      </c>
      <c r="C100" s="574"/>
      <c r="D100" s="575"/>
      <c r="E100" s="386" t="s">
        <v>112</v>
      </c>
      <c r="F100" s="586"/>
      <c r="G100" s="587"/>
      <c r="H100" s="214"/>
      <c r="I100" s="214"/>
      <c r="J100" s="182"/>
      <c r="K100" s="182"/>
    </row>
    <row r="101" spans="1:11" s="183" customFormat="1">
      <c r="A101" s="559"/>
      <c r="B101" s="386" t="s">
        <v>432</v>
      </c>
      <c r="C101" s="576"/>
      <c r="D101" s="577"/>
      <c r="E101" s="386" t="s">
        <v>114</v>
      </c>
      <c r="F101" s="561" t="s">
        <v>433</v>
      </c>
      <c r="G101" s="562"/>
      <c r="H101" s="214"/>
      <c r="I101" s="217"/>
      <c r="J101" s="182"/>
      <c r="K101" s="182"/>
    </row>
    <row r="102" spans="1:11" s="183" customFormat="1">
      <c r="A102" s="189"/>
      <c r="D102" s="189"/>
      <c r="E102" s="189"/>
      <c r="F102" s="189"/>
      <c r="G102" s="189"/>
      <c r="H102" s="189"/>
      <c r="I102" s="189"/>
    </row>
    <row r="103" spans="1:11" s="183" customFormat="1">
      <c r="A103" s="189"/>
      <c r="D103" s="189"/>
      <c r="E103" s="189"/>
      <c r="F103" s="189"/>
      <c r="G103" s="189"/>
      <c r="H103" s="218"/>
      <c r="I103" s="189"/>
    </row>
    <row r="104" spans="1:11" s="183" customFormat="1">
      <c r="A104" s="190" t="s">
        <v>40</v>
      </c>
      <c r="B104" s="191"/>
      <c r="C104" s="191"/>
      <c r="D104" s="192"/>
      <c r="E104" s="192"/>
      <c r="F104" s="192"/>
      <c r="G104" s="192"/>
      <c r="H104" s="192"/>
      <c r="I104" s="192"/>
    </row>
    <row r="105" spans="1:11" s="191" customFormat="1">
      <c r="A105" s="560" t="s">
        <v>431</v>
      </c>
      <c r="B105" s="560"/>
      <c r="D105" s="192"/>
      <c r="E105" s="192"/>
      <c r="F105" s="192"/>
      <c r="G105" s="192"/>
      <c r="H105" s="192"/>
      <c r="I105" s="192"/>
    </row>
    <row r="106" spans="1:11" s="183" customFormat="1">
      <c r="A106" s="193"/>
      <c r="B106" s="194"/>
      <c r="C106" s="194"/>
      <c r="D106" s="193"/>
      <c r="E106" s="193"/>
      <c r="F106" s="195"/>
      <c r="G106" s="193"/>
      <c r="H106" s="195"/>
      <c r="I106" s="196" t="s">
        <v>102</v>
      </c>
    </row>
    <row r="107" spans="1:11" s="199" customFormat="1">
      <c r="A107" s="384" t="s">
        <v>18</v>
      </c>
      <c r="B107" s="384" t="s">
        <v>78</v>
      </c>
      <c r="C107" s="556"/>
      <c r="D107" s="556"/>
      <c r="E107" s="556"/>
      <c r="F107" s="556"/>
      <c r="G107" s="556"/>
      <c r="H107" s="384" t="s">
        <v>19</v>
      </c>
      <c r="I107" s="215" t="s">
        <v>48</v>
      </c>
    </row>
    <row r="108" spans="1:11" s="199" customFormat="1">
      <c r="A108" s="384" t="s">
        <v>1</v>
      </c>
      <c r="B108" s="384" t="s">
        <v>54</v>
      </c>
      <c r="C108" s="556"/>
      <c r="D108" s="556"/>
      <c r="E108" s="556"/>
      <c r="F108" s="556"/>
      <c r="G108" s="556"/>
      <c r="H108" s="384" t="s">
        <v>26</v>
      </c>
      <c r="I108" s="200" t="s">
        <v>55</v>
      </c>
    </row>
    <row r="109" spans="1:11" s="183" customFormat="1" ht="12" customHeight="1">
      <c r="A109" s="589" t="s">
        <v>116</v>
      </c>
      <c r="B109" s="589" t="s">
        <v>103</v>
      </c>
      <c r="C109" s="557" t="s">
        <v>426</v>
      </c>
      <c r="D109" s="557" t="s">
        <v>427</v>
      </c>
      <c r="E109" s="557" t="s">
        <v>428</v>
      </c>
      <c r="F109" s="557" t="s">
        <v>429</v>
      </c>
      <c r="G109" s="557" t="s">
        <v>94</v>
      </c>
      <c r="H109" s="557" t="s">
        <v>95</v>
      </c>
      <c r="I109" s="581" t="s">
        <v>96</v>
      </c>
    </row>
    <row r="110" spans="1:11" s="189" customFormat="1">
      <c r="A110" s="590"/>
      <c r="B110" s="590"/>
      <c r="C110" s="558"/>
      <c r="D110" s="558"/>
      <c r="E110" s="558"/>
      <c r="F110" s="558"/>
      <c r="G110" s="558"/>
      <c r="H110" s="558"/>
      <c r="I110" s="582"/>
    </row>
    <row r="111" spans="1:11" s="189" customFormat="1" ht="49.5" customHeight="1">
      <c r="A111" s="591"/>
      <c r="B111" s="591"/>
      <c r="C111" s="559"/>
      <c r="D111" s="559"/>
      <c r="E111" s="559"/>
      <c r="F111" s="559"/>
      <c r="G111" s="559"/>
      <c r="H111" s="559"/>
      <c r="I111" s="583"/>
    </row>
    <row r="112" spans="1:11" s="183" customFormat="1">
      <c r="A112" s="386">
        <v>600</v>
      </c>
      <c r="B112" s="202" t="s">
        <v>4</v>
      </c>
      <c r="C112" s="103">
        <v>2293107.7999999998</v>
      </c>
      <c r="D112" s="103">
        <v>2180381</v>
      </c>
      <c r="E112" s="103">
        <v>2194767</v>
      </c>
      <c r="F112" s="103">
        <v>2139626.6</v>
      </c>
      <c r="G112" s="103">
        <v>872972.6</v>
      </c>
      <c r="H112" s="103">
        <v>704691.19999999995</v>
      </c>
      <c r="I112" s="103">
        <f>H112-G112</f>
        <v>-168281.40000000002</v>
      </c>
      <c r="J112" s="182"/>
      <c r="K112" s="182"/>
    </row>
    <row r="113" spans="1:14" s="183" customFormat="1">
      <c r="A113" s="386">
        <v>601</v>
      </c>
      <c r="B113" s="202" t="s">
        <v>5</v>
      </c>
      <c r="C113" s="103">
        <v>347592.1</v>
      </c>
      <c r="D113" s="103">
        <v>383622</v>
      </c>
      <c r="E113" s="103">
        <v>366612</v>
      </c>
      <c r="F113" s="103">
        <v>357447</v>
      </c>
      <c r="G113" s="103">
        <v>146665</v>
      </c>
      <c r="H113" s="103">
        <v>114771.5</v>
      </c>
      <c r="I113" s="103">
        <f t="shared" ref="I113:I118" si="18">H113-G113</f>
        <v>-31893.5</v>
      </c>
      <c r="J113" s="182"/>
      <c r="K113" s="182"/>
    </row>
    <row r="114" spans="1:14" s="183" customFormat="1">
      <c r="A114" s="386">
        <v>602</v>
      </c>
      <c r="B114" s="202" t="s">
        <v>6</v>
      </c>
      <c r="C114" s="103">
        <v>585189</v>
      </c>
      <c r="D114" s="103">
        <v>630636</v>
      </c>
      <c r="E114" s="103">
        <v>652579</v>
      </c>
      <c r="F114" s="103">
        <v>828701</v>
      </c>
      <c r="G114" s="103">
        <v>458021</v>
      </c>
      <c r="H114" s="103">
        <v>166592.79999999999</v>
      </c>
      <c r="I114" s="103">
        <f t="shared" si="18"/>
        <v>-291428.2</v>
      </c>
      <c r="J114" s="182"/>
      <c r="K114" s="182"/>
    </row>
    <row r="115" spans="1:14" s="183" customFormat="1">
      <c r="A115" s="386">
        <v>603</v>
      </c>
      <c r="B115" s="202" t="s">
        <v>7</v>
      </c>
      <c r="C115" s="103"/>
      <c r="D115" s="103">
        <v>0</v>
      </c>
      <c r="E115" s="103">
        <v>0</v>
      </c>
      <c r="F115" s="103">
        <v>0</v>
      </c>
      <c r="G115" s="103">
        <v>0</v>
      </c>
      <c r="H115" s="103"/>
      <c r="I115" s="103">
        <f t="shared" si="18"/>
        <v>0</v>
      </c>
      <c r="J115" s="182"/>
      <c r="K115" s="182"/>
    </row>
    <row r="116" spans="1:14" s="183" customFormat="1">
      <c r="A116" s="386">
        <v>604</v>
      </c>
      <c r="B116" s="202" t="s">
        <v>8</v>
      </c>
      <c r="C116" s="103"/>
      <c r="D116" s="103">
        <v>0</v>
      </c>
      <c r="E116" s="103">
        <v>0</v>
      </c>
      <c r="F116" s="103">
        <v>0</v>
      </c>
      <c r="G116" s="103">
        <v>0</v>
      </c>
      <c r="H116" s="103"/>
      <c r="I116" s="103">
        <f t="shared" si="18"/>
        <v>0</v>
      </c>
      <c r="J116" s="182"/>
      <c r="K116" s="182"/>
    </row>
    <row r="117" spans="1:14" s="183" customFormat="1">
      <c r="A117" s="386">
        <v>605</v>
      </c>
      <c r="B117" s="202" t="s">
        <v>9</v>
      </c>
      <c r="C117" s="103">
        <v>3781424.4</v>
      </c>
      <c r="D117" s="103">
        <v>432508</v>
      </c>
      <c r="E117" s="103">
        <v>3132508</v>
      </c>
      <c r="F117" s="103">
        <v>2891128</v>
      </c>
      <c r="G117" s="103">
        <v>1730559</v>
      </c>
      <c r="H117" s="103">
        <v>698960.3</v>
      </c>
      <c r="I117" s="103">
        <f t="shared" si="18"/>
        <v>-1031598.7</v>
      </c>
      <c r="J117" s="182"/>
      <c r="K117" s="182"/>
    </row>
    <row r="118" spans="1:14" s="183" customFormat="1">
      <c r="A118" s="386">
        <v>606</v>
      </c>
      <c r="B118" s="202" t="s">
        <v>111</v>
      </c>
      <c r="C118" s="103">
        <v>5507.9</v>
      </c>
      <c r="D118" s="103"/>
      <c r="E118" s="103">
        <v>5249</v>
      </c>
      <c r="F118" s="103">
        <v>5520.3</v>
      </c>
      <c r="G118" s="103">
        <v>5520.3</v>
      </c>
      <c r="H118" s="462">
        <v>1225.8</v>
      </c>
      <c r="I118" s="103">
        <f t="shared" si="18"/>
        <v>-4294.5</v>
      </c>
      <c r="J118" s="182"/>
      <c r="K118" s="182"/>
    </row>
    <row r="119" spans="1:14" s="183" customFormat="1">
      <c r="A119" s="385" t="s">
        <v>104</v>
      </c>
      <c r="B119" s="385" t="s">
        <v>10</v>
      </c>
      <c r="C119" s="383">
        <f>SUM(C112:C118)</f>
        <v>7012821.2000000002</v>
      </c>
      <c r="D119" s="383">
        <f t="shared" ref="D119:I119" si="19">SUM(D112:D118)</f>
        <v>3627147</v>
      </c>
      <c r="E119" s="383">
        <f t="shared" si="19"/>
        <v>6351715</v>
      </c>
      <c r="F119" s="383">
        <f t="shared" si="19"/>
        <v>6222422.8999999994</v>
      </c>
      <c r="G119" s="383">
        <f>SUM(G112:G118)</f>
        <v>3213737.9</v>
      </c>
      <c r="H119" s="383">
        <f t="shared" si="19"/>
        <v>1686241.6</v>
      </c>
      <c r="I119" s="383">
        <f t="shared" si="19"/>
        <v>-1527496.3</v>
      </c>
      <c r="J119" s="203"/>
      <c r="K119" s="204">
        <f>H119/F119</f>
        <v>0.27099437423322675</v>
      </c>
      <c r="N119" s="210"/>
    </row>
    <row r="120" spans="1:14" s="183" customFormat="1">
      <c r="A120" s="386">
        <v>230</v>
      </c>
      <c r="B120" s="202" t="s">
        <v>11</v>
      </c>
      <c r="C120" s="103">
        <v>0</v>
      </c>
      <c r="D120" s="103">
        <v>0</v>
      </c>
      <c r="E120" s="103">
        <v>0</v>
      </c>
      <c r="F120" s="103">
        <v>0</v>
      </c>
      <c r="G120" s="103">
        <v>0</v>
      </c>
      <c r="H120" s="103">
        <v>0</v>
      </c>
      <c r="I120" s="103">
        <f>H120-G120</f>
        <v>0</v>
      </c>
      <c r="J120" s="182"/>
      <c r="K120" s="182"/>
    </row>
    <row r="121" spans="1:14" s="183" customFormat="1">
      <c r="A121" s="386">
        <v>231</v>
      </c>
      <c r="B121" s="202" t="s">
        <v>12</v>
      </c>
      <c r="C121" s="103">
        <v>3299.9</v>
      </c>
      <c r="D121" s="103">
        <v>13680</v>
      </c>
      <c r="E121" s="103">
        <v>13680</v>
      </c>
      <c r="F121" s="103">
        <v>13680</v>
      </c>
      <c r="G121" s="103">
        <f>F121/3*2</f>
        <v>9120</v>
      </c>
      <c r="H121" s="103">
        <v>0</v>
      </c>
      <c r="I121" s="103">
        <f>H121-G121</f>
        <v>-9120</v>
      </c>
      <c r="J121" s="182"/>
      <c r="K121" s="182"/>
    </row>
    <row r="122" spans="1:14" s="183" customFormat="1">
      <c r="A122" s="386">
        <v>232</v>
      </c>
      <c r="B122" s="202" t="s">
        <v>13</v>
      </c>
      <c r="C122" s="103"/>
      <c r="D122" s="103"/>
      <c r="E122" s="103"/>
      <c r="F122" s="103"/>
      <c r="G122" s="103"/>
      <c r="H122" s="103"/>
      <c r="I122" s="103">
        <f>H122-G122</f>
        <v>0</v>
      </c>
      <c r="J122" s="182"/>
      <c r="K122" s="182"/>
    </row>
    <row r="123" spans="1:14" s="183" customFormat="1">
      <c r="A123" s="385" t="s">
        <v>105</v>
      </c>
      <c r="B123" s="205" t="s">
        <v>117</v>
      </c>
      <c r="C123" s="383">
        <f t="shared" ref="C123:I123" si="20">SUM(C120:C122)</f>
        <v>3299.9</v>
      </c>
      <c r="D123" s="383">
        <f t="shared" si="20"/>
        <v>13680</v>
      </c>
      <c r="E123" s="383">
        <f t="shared" si="20"/>
        <v>13680</v>
      </c>
      <c r="F123" s="383">
        <f t="shared" si="20"/>
        <v>13680</v>
      </c>
      <c r="G123" s="383">
        <f t="shared" si="20"/>
        <v>9120</v>
      </c>
      <c r="H123" s="383">
        <f t="shared" si="20"/>
        <v>0</v>
      </c>
      <c r="I123" s="383">
        <f t="shared" si="20"/>
        <v>-9120</v>
      </c>
      <c r="J123" s="182"/>
      <c r="K123" s="182"/>
    </row>
    <row r="124" spans="1:14" s="183" customFormat="1">
      <c r="A124" s="386">
        <v>230</v>
      </c>
      <c r="B124" s="202" t="s">
        <v>11</v>
      </c>
      <c r="C124" s="103">
        <v>0</v>
      </c>
      <c r="D124" s="103">
        <v>0</v>
      </c>
      <c r="E124" s="103">
        <v>0</v>
      </c>
      <c r="F124" s="103">
        <v>0</v>
      </c>
      <c r="G124" s="103">
        <v>0</v>
      </c>
      <c r="H124" s="103">
        <v>0</v>
      </c>
      <c r="I124" s="103">
        <f>H124-G124</f>
        <v>0</v>
      </c>
      <c r="J124" s="182"/>
      <c r="K124" s="182"/>
    </row>
    <row r="125" spans="1:14" s="183" customFormat="1">
      <c r="A125" s="386">
        <v>231</v>
      </c>
      <c r="B125" s="202" t="s">
        <v>12</v>
      </c>
      <c r="C125" s="103">
        <v>0</v>
      </c>
      <c r="D125" s="103">
        <v>0</v>
      </c>
      <c r="E125" s="103">
        <v>0</v>
      </c>
      <c r="F125" s="103">
        <v>0</v>
      </c>
      <c r="G125" s="103">
        <v>0</v>
      </c>
      <c r="H125" s="103">
        <v>0</v>
      </c>
      <c r="I125" s="103">
        <f>H125-G125</f>
        <v>0</v>
      </c>
      <c r="J125" s="182"/>
      <c r="K125" s="182"/>
    </row>
    <row r="126" spans="1:14" s="183" customFormat="1">
      <c r="A126" s="386">
        <v>232</v>
      </c>
      <c r="B126" s="202" t="s">
        <v>13</v>
      </c>
      <c r="C126" s="103">
        <v>0</v>
      </c>
      <c r="D126" s="103">
        <v>0</v>
      </c>
      <c r="E126" s="103">
        <v>0</v>
      </c>
      <c r="F126" s="103">
        <v>0</v>
      </c>
      <c r="G126" s="103">
        <v>0</v>
      </c>
      <c r="H126" s="103">
        <v>0</v>
      </c>
      <c r="I126" s="103">
        <f>H126-G126</f>
        <v>0</v>
      </c>
      <c r="J126" s="182"/>
      <c r="K126" s="182"/>
    </row>
    <row r="127" spans="1:14" s="183" customFormat="1">
      <c r="A127" s="385" t="s">
        <v>105</v>
      </c>
      <c r="B127" s="205" t="s">
        <v>118</v>
      </c>
      <c r="C127" s="383">
        <v>0</v>
      </c>
      <c r="D127" s="383">
        <f t="shared" ref="D127:I127" si="21">SUM(D124:D126)</f>
        <v>0</v>
      </c>
      <c r="E127" s="383">
        <f t="shared" si="21"/>
        <v>0</v>
      </c>
      <c r="F127" s="383">
        <f t="shared" si="21"/>
        <v>0</v>
      </c>
      <c r="G127" s="383">
        <f t="shared" si="21"/>
        <v>0</v>
      </c>
      <c r="H127" s="383">
        <f t="shared" si="21"/>
        <v>0</v>
      </c>
      <c r="I127" s="383">
        <f t="shared" si="21"/>
        <v>0</v>
      </c>
      <c r="J127" s="182"/>
      <c r="K127" s="182"/>
    </row>
    <row r="128" spans="1:14" s="183" customFormat="1">
      <c r="A128" s="385" t="s">
        <v>106</v>
      </c>
      <c r="B128" s="385" t="s">
        <v>27</v>
      </c>
      <c r="C128" s="383">
        <f>C123+C127</f>
        <v>3299.9</v>
      </c>
      <c r="D128" s="383">
        <f t="shared" ref="D128:I128" si="22">D123+D127</f>
        <v>13680</v>
      </c>
      <c r="E128" s="383">
        <f t="shared" si="22"/>
        <v>13680</v>
      </c>
      <c r="F128" s="383">
        <f t="shared" si="22"/>
        <v>13680</v>
      </c>
      <c r="G128" s="383">
        <f t="shared" si="22"/>
        <v>9120</v>
      </c>
      <c r="H128" s="383">
        <f t="shared" si="22"/>
        <v>0</v>
      </c>
      <c r="I128" s="383">
        <f t="shared" si="22"/>
        <v>-9120</v>
      </c>
      <c r="J128" s="203"/>
      <c r="K128" s="382">
        <f>H128/F128</f>
        <v>0</v>
      </c>
    </row>
    <row r="129" spans="1:11" s="183" customFormat="1">
      <c r="A129" s="555" t="s">
        <v>109</v>
      </c>
      <c r="B129" s="555"/>
      <c r="C129" s="383">
        <v>3192.5</v>
      </c>
      <c r="D129" s="383">
        <v>0</v>
      </c>
      <c r="E129" s="383">
        <v>0</v>
      </c>
      <c r="F129" s="383">
        <v>0</v>
      </c>
      <c r="G129" s="383">
        <v>0</v>
      </c>
      <c r="H129" s="383">
        <f>'Aneks 3 - v. 2022'!E151</f>
        <v>0</v>
      </c>
      <c r="I129" s="383">
        <f>H129-G129</f>
        <v>0</v>
      </c>
      <c r="J129" s="182"/>
      <c r="K129" s="182"/>
    </row>
    <row r="130" spans="1:11" s="183" customFormat="1">
      <c r="A130" s="555" t="s">
        <v>110</v>
      </c>
      <c r="B130" s="555"/>
      <c r="C130" s="383">
        <f t="shared" ref="C130:I130" si="23">C119+C128+C129</f>
        <v>7019313.6000000006</v>
      </c>
      <c r="D130" s="383">
        <f t="shared" si="23"/>
        <v>3640827</v>
      </c>
      <c r="E130" s="383">
        <f t="shared" si="23"/>
        <v>6365395</v>
      </c>
      <c r="F130" s="383">
        <f t="shared" si="23"/>
        <v>6236102.8999999994</v>
      </c>
      <c r="G130" s="383">
        <f t="shared" si="23"/>
        <v>3222857.9</v>
      </c>
      <c r="H130" s="383">
        <f t="shared" si="23"/>
        <v>1686241.6</v>
      </c>
      <c r="I130" s="383">
        <f t="shared" si="23"/>
        <v>-1536616.3</v>
      </c>
      <c r="J130" s="182"/>
      <c r="K130" s="182"/>
    </row>
    <row r="131" spans="1:11" s="183" customFormat="1">
      <c r="A131" s="207"/>
      <c r="B131" s="208"/>
      <c r="C131" s="208"/>
      <c r="D131" s="209"/>
      <c r="E131" s="209"/>
      <c r="F131" s="578" t="s">
        <v>211</v>
      </c>
      <c r="G131" s="578"/>
      <c r="H131" s="383">
        <f>H130-H129</f>
        <v>1686241.6</v>
      </c>
      <c r="I131" s="209"/>
      <c r="J131" s="182"/>
      <c r="K131" s="382">
        <f>H131/F130</f>
        <v>0.27039989991185043</v>
      </c>
    </row>
    <row r="132" spans="1:11" s="183" customFormat="1">
      <c r="A132" s="193"/>
      <c r="B132" s="219"/>
      <c r="C132" s="219"/>
      <c r="D132" s="220"/>
      <c r="E132" s="220"/>
      <c r="F132" s="220"/>
      <c r="G132" s="220"/>
      <c r="H132" s="220"/>
      <c r="I132" s="220"/>
    </row>
    <row r="133" spans="1:11" s="199" customFormat="1">
      <c r="A133" s="569" t="s">
        <v>14</v>
      </c>
      <c r="B133" s="221" t="s">
        <v>441</v>
      </c>
      <c r="C133" s="563" t="s">
        <v>15</v>
      </c>
      <c r="D133" s="564"/>
      <c r="E133" s="384" t="s">
        <v>113</v>
      </c>
      <c r="F133" s="579" t="s">
        <v>81</v>
      </c>
      <c r="G133" s="580"/>
      <c r="H133" s="193"/>
      <c r="I133" s="193"/>
    </row>
    <row r="134" spans="1:11" s="183" customFormat="1">
      <c r="A134" s="570"/>
      <c r="B134" s="222" t="s">
        <v>112</v>
      </c>
      <c r="C134" s="565"/>
      <c r="D134" s="566"/>
      <c r="E134" s="223" t="s">
        <v>112</v>
      </c>
      <c r="F134" s="561"/>
      <c r="G134" s="562"/>
      <c r="H134" s="195"/>
      <c r="I134" s="195"/>
    </row>
    <row r="135" spans="1:11" s="183" customFormat="1">
      <c r="A135" s="571"/>
      <c r="B135" s="386" t="s">
        <v>432</v>
      </c>
      <c r="C135" s="567"/>
      <c r="D135" s="568"/>
      <c r="E135" s="223" t="s">
        <v>114</v>
      </c>
      <c r="F135" s="561" t="s">
        <v>433</v>
      </c>
      <c r="G135" s="562"/>
      <c r="H135" s="195"/>
      <c r="I135" s="195"/>
    </row>
    <row r="136" spans="1:11" s="183" customFormat="1">
      <c r="A136" s="189"/>
      <c r="D136" s="189"/>
      <c r="E136" s="189"/>
      <c r="F136" s="189"/>
      <c r="G136" s="189"/>
      <c r="H136" s="189"/>
      <c r="I136" s="189"/>
    </row>
    <row r="137" spans="1:11" s="183" customFormat="1">
      <c r="A137" s="189"/>
      <c r="D137" s="189"/>
      <c r="E137" s="189"/>
      <c r="F137" s="189"/>
      <c r="G137" s="189"/>
      <c r="H137" s="189"/>
      <c r="I137" s="189"/>
    </row>
    <row r="138" spans="1:11" s="183" customFormat="1">
      <c r="A138" s="190" t="s">
        <v>40</v>
      </c>
      <c r="B138" s="191"/>
      <c r="C138" s="191"/>
      <c r="D138" s="192"/>
      <c r="E138" s="192"/>
      <c r="F138" s="192"/>
      <c r="G138" s="192"/>
      <c r="H138" s="192"/>
      <c r="I138" s="192"/>
    </row>
    <row r="139" spans="1:11" s="191" customFormat="1">
      <c r="A139" s="560" t="s">
        <v>431</v>
      </c>
      <c r="B139" s="560"/>
      <c r="D139" s="192"/>
      <c r="E139" s="192"/>
      <c r="F139" s="192"/>
      <c r="G139" s="192"/>
      <c r="H139" s="192"/>
      <c r="I139" s="192"/>
    </row>
    <row r="140" spans="1:11" s="183" customFormat="1">
      <c r="A140" s="193"/>
      <c r="B140" s="194"/>
      <c r="C140" s="194"/>
      <c r="D140" s="193"/>
      <c r="E140" s="193"/>
      <c r="F140" s="195"/>
      <c r="G140" s="193"/>
      <c r="H140" s="195"/>
      <c r="I140" s="196" t="s">
        <v>102</v>
      </c>
    </row>
    <row r="141" spans="1:11" s="199" customFormat="1">
      <c r="A141" s="384" t="s">
        <v>18</v>
      </c>
      <c r="B141" s="384" t="s">
        <v>78</v>
      </c>
      <c r="C141" s="556"/>
      <c r="D141" s="556"/>
      <c r="E141" s="556"/>
      <c r="F141" s="556"/>
      <c r="G141" s="556"/>
      <c r="H141" s="384" t="s">
        <v>19</v>
      </c>
      <c r="I141" s="215" t="s">
        <v>48</v>
      </c>
    </row>
    <row r="142" spans="1:11" s="199" customFormat="1">
      <c r="A142" s="384" t="s">
        <v>1</v>
      </c>
      <c r="B142" s="384" t="s">
        <v>97</v>
      </c>
      <c r="C142" s="556"/>
      <c r="D142" s="556"/>
      <c r="E142" s="556"/>
      <c r="F142" s="556"/>
      <c r="G142" s="556"/>
      <c r="H142" s="384" t="s">
        <v>26</v>
      </c>
      <c r="I142" s="200" t="s">
        <v>79</v>
      </c>
    </row>
    <row r="143" spans="1:11" s="183" customFormat="1" ht="12" customHeight="1">
      <c r="A143" s="556" t="s">
        <v>116</v>
      </c>
      <c r="B143" s="556" t="s">
        <v>103</v>
      </c>
      <c r="C143" s="557" t="s">
        <v>426</v>
      </c>
      <c r="D143" s="557" t="s">
        <v>427</v>
      </c>
      <c r="E143" s="557" t="s">
        <v>428</v>
      </c>
      <c r="F143" s="557" t="s">
        <v>429</v>
      </c>
      <c r="G143" s="557" t="s">
        <v>94</v>
      </c>
      <c r="H143" s="557" t="s">
        <v>95</v>
      </c>
      <c r="I143" s="581" t="s">
        <v>96</v>
      </c>
    </row>
    <row r="144" spans="1:11" s="189" customFormat="1">
      <c r="A144" s="556"/>
      <c r="B144" s="556"/>
      <c r="C144" s="558"/>
      <c r="D144" s="558"/>
      <c r="E144" s="558"/>
      <c r="F144" s="558"/>
      <c r="G144" s="558"/>
      <c r="H144" s="558"/>
      <c r="I144" s="582"/>
    </row>
    <row r="145" spans="1:14" s="189" customFormat="1" ht="48.75" customHeight="1">
      <c r="A145" s="556"/>
      <c r="B145" s="556"/>
      <c r="C145" s="559"/>
      <c r="D145" s="559"/>
      <c r="E145" s="559"/>
      <c r="F145" s="559"/>
      <c r="G145" s="559"/>
      <c r="H145" s="559"/>
      <c r="I145" s="583"/>
    </row>
    <row r="146" spans="1:14" s="183" customFormat="1">
      <c r="A146" s="386">
        <v>600</v>
      </c>
      <c r="B146" s="202" t="s">
        <v>4</v>
      </c>
      <c r="C146" s="103">
        <v>131670.6</v>
      </c>
      <c r="D146" s="103">
        <v>143215</v>
      </c>
      <c r="E146" s="103">
        <v>110410</v>
      </c>
      <c r="F146" s="103">
        <v>107650</v>
      </c>
      <c r="G146" s="103">
        <v>41940</v>
      </c>
      <c r="H146" s="103">
        <v>35624.1</v>
      </c>
      <c r="I146" s="103">
        <f>H146-G146</f>
        <v>-6315.9000000000015</v>
      </c>
      <c r="J146" s="182"/>
      <c r="K146" s="182"/>
    </row>
    <row r="147" spans="1:14" s="183" customFormat="1">
      <c r="A147" s="386">
        <v>601</v>
      </c>
      <c r="B147" s="202" t="s">
        <v>5</v>
      </c>
      <c r="C147" s="103">
        <v>17449.2</v>
      </c>
      <c r="D147" s="103">
        <v>15231</v>
      </c>
      <c r="E147" s="103">
        <v>15098</v>
      </c>
      <c r="F147" s="103">
        <v>14721</v>
      </c>
      <c r="G147" s="103">
        <v>5663</v>
      </c>
      <c r="H147" s="103">
        <v>5820.2</v>
      </c>
      <c r="I147" s="103">
        <f t="shared" ref="I147:I152" si="24">H147-G147</f>
        <v>157.19999999999982</v>
      </c>
      <c r="J147" s="182"/>
      <c r="K147" s="182"/>
    </row>
    <row r="148" spans="1:14" s="183" customFormat="1">
      <c r="A148" s="386">
        <v>602</v>
      </c>
      <c r="B148" s="202" t="s">
        <v>6</v>
      </c>
      <c r="C148" s="103">
        <v>129036.9</v>
      </c>
      <c r="D148" s="103">
        <v>228654</v>
      </c>
      <c r="E148" s="103">
        <v>208654</v>
      </c>
      <c r="F148" s="103">
        <v>187789</v>
      </c>
      <c r="G148" s="103">
        <v>56835</v>
      </c>
      <c r="H148" s="103">
        <v>18672.5</v>
      </c>
      <c r="I148" s="103">
        <f t="shared" si="24"/>
        <v>-38162.5</v>
      </c>
      <c r="J148" s="182"/>
      <c r="K148" s="182"/>
    </row>
    <row r="149" spans="1:14" s="183" customFormat="1">
      <c r="A149" s="386">
        <v>603</v>
      </c>
      <c r="B149" s="202" t="s">
        <v>7</v>
      </c>
      <c r="C149" s="103"/>
      <c r="D149" s="103">
        <v>0</v>
      </c>
      <c r="E149" s="103">
        <v>0</v>
      </c>
      <c r="F149" s="103">
        <v>0</v>
      </c>
      <c r="G149" s="103">
        <v>0</v>
      </c>
      <c r="H149" s="103"/>
      <c r="I149" s="103">
        <f t="shared" si="24"/>
        <v>0</v>
      </c>
      <c r="J149" s="182"/>
      <c r="K149" s="182"/>
    </row>
    <row r="150" spans="1:14" s="183" customFormat="1">
      <c r="A150" s="386">
        <v>604</v>
      </c>
      <c r="B150" s="202" t="s">
        <v>8</v>
      </c>
      <c r="C150" s="103"/>
      <c r="D150" s="103">
        <v>0</v>
      </c>
      <c r="E150" s="103">
        <v>0</v>
      </c>
      <c r="F150" s="103">
        <v>0</v>
      </c>
      <c r="G150" s="103">
        <v>0</v>
      </c>
      <c r="H150" s="103"/>
      <c r="I150" s="103">
        <f t="shared" si="24"/>
        <v>0</v>
      </c>
      <c r="J150" s="182"/>
      <c r="K150" s="182"/>
    </row>
    <row r="151" spans="1:14" s="183" customFormat="1">
      <c r="A151" s="386">
        <v>605</v>
      </c>
      <c r="B151" s="202" t="s">
        <v>9</v>
      </c>
      <c r="C151" s="103"/>
      <c r="D151" s="103">
        <v>0</v>
      </c>
      <c r="E151" s="103">
        <v>0</v>
      </c>
      <c r="F151" s="103">
        <v>0</v>
      </c>
      <c r="G151" s="103">
        <v>0</v>
      </c>
      <c r="H151" s="103"/>
      <c r="I151" s="103">
        <f t="shared" si="24"/>
        <v>0</v>
      </c>
      <c r="J151" s="182"/>
      <c r="K151" s="182"/>
    </row>
    <row r="152" spans="1:14" s="183" customFormat="1">
      <c r="A152" s="386">
        <v>606</v>
      </c>
      <c r="B152" s="202" t="s">
        <v>111</v>
      </c>
      <c r="C152" s="103">
        <v>0</v>
      </c>
      <c r="D152" s="103">
        <v>0</v>
      </c>
      <c r="E152" s="103">
        <v>300</v>
      </c>
      <c r="F152" s="103">
        <v>300</v>
      </c>
      <c r="G152" s="103">
        <v>300</v>
      </c>
      <c r="H152" s="103">
        <v>34</v>
      </c>
      <c r="I152" s="103">
        <f t="shared" si="24"/>
        <v>-266</v>
      </c>
      <c r="J152" s="182"/>
      <c r="K152" s="182"/>
    </row>
    <row r="153" spans="1:14" s="183" customFormat="1">
      <c r="A153" s="385" t="s">
        <v>104</v>
      </c>
      <c r="B153" s="385" t="s">
        <v>10</v>
      </c>
      <c r="C153" s="383">
        <f>SUM(C146:C152)</f>
        <v>278156.7</v>
      </c>
      <c r="D153" s="383">
        <f t="shared" ref="D153:I153" si="25">SUM(D146:D152)</f>
        <v>387100</v>
      </c>
      <c r="E153" s="383">
        <f t="shared" si="25"/>
        <v>334462</v>
      </c>
      <c r="F153" s="383">
        <f t="shared" si="25"/>
        <v>310460</v>
      </c>
      <c r="G153" s="383">
        <f t="shared" si="25"/>
        <v>104738</v>
      </c>
      <c r="H153" s="383">
        <f t="shared" si="25"/>
        <v>60150.799999999996</v>
      </c>
      <c r="I153" s="383">
        <f t="shared" si="25"/>
        <v>-44587.200000000004</v>
      </c>
      <c r="J153" s="203"/>
      <c r="K153" s="204">
        <f>H153/F153</f>
        <v>0.19374734265283772</v>
      </c>
      <c r="N153" s="210"/>
    </row>
    <row r="154" spans="1:14" s="183" customFormat="1">
      <c r="A154" s="386">
        <v>230</v>
      </c>
      <c r="B154" s="202" t="s">
        <v>11</v>
      </c>
      <c r="C154" s="103">
        <v>0</v>
      </c>
      <c r="D154" s="103">
        <v>0</v>
      </c>
      <c r="E154" s="103">
        <v>0</v>
      </c>
      <c r="F154" s="103">
        <v>0</v>
      </c>
      <c r="G154" s="103">
        <v>0</v>
      </c>
      <c r="H154" s="103">
        <v>0</v>
      </c>
      <c r="I154" s="103">
        <f>H154-G154</f>
        <v>0</v>
      </c>
      <c r="J154" s="182"/>
      <c r="K154" s="182"/>
    </row>
    <row r="155" spans="1:14" s="183" customFormat="1">
      <c r="A155" s="386">
        <v>231</v>
      </c>
      <c r="B155" s="202" t="s">
        <v>12</v>
      </c>
      <c r="C155" s="103">
        <v>11618.2</v>
      </c>
      <c r="D155" s="103">
        <v>0</v>
      </c>
      <c r="E155" s="103">
        <v>0</v>
      </c>
      <c r="F155" s="103">
        <v>0</v>
      </c>
      <c r="G155" s="103">
        <v>0</v>
      </c>
      <c r="H155" s="103">
        <v>0</v>
      </c>
      <c r="I155" s="103">
        <f>H155-G155</f>
        <v>0</v>
      </c>
      <c r="J155" s="203"/>
      <c r="K155" s="182"/>
    </row>
    <row r="156" spans="1:14" s="183" customFormat="1">
      <c r="A156" s="386">
        <v>232</v>
      </c>
      <c r="B156" s="202" t="s">
        <v>13</v>
      </c>
      <c r="C156" s="103"/>
      <c r="D156" s="103"/>
      <c r="E156" s="103"/>
      <c r="F156" s="103"/>
      <c r="G156" s="103"/>
      <c r="H156" s="103"/>
      <c r="I156" s="103">
        <f>H156-G156</f>
        <v>0</v>
      </c>
      <c r="J156" s="182"/>
      <c r="K156" s="182"/>
    </row>
    <row r="157" spans="1:14" s="183" customFormat="1">
      <c r="A157" s="385" t="s">
        <v>105</v>
      </c>
      <c r="B157" s="205" t="s">
        <v>117</v>
      </c>
      <c r="C157" s="383">
        <f t="shared" ref="C157:I157" si="26">SUM(C154:C156)</f>
        <v>11618.2</v>
      </c>
      <c r="D157" s="383">
        <f t="shared" si="26"/>
        <v>0</v>
      </c>
      <c r="E157" s="383">
        <f>SUM(E154:E156)</f>
        <v>0</v>
      </c>
      <c r="F157" s="383">
        <f>SUM(F154:F156)</f>
        <v>0</v>
      </c>
      <c r="G157" s="383">
        <f>SUM(G154:G156)</f>
        <v>0</v>
      </c>
      <c r="H157" s="383">
        <f>SUM(H154:H156)</f>
        <v>0</v>
      </c>
      <c r="I157" s="383">
        <f t="shared" si="26"/>
        <v>0</v>
      </c>
      <c r="J157" s="182"/>
      <c r="K157" s="182"/>
    </row>
    <row r="158" spans="1:14" s="183" customFormat="1">
      <c r="A158" s="386">
        <v>230</v>
      </c>
      <c r="B158" s="202" t="s">
        <v>11</v>
      </c>
      <c r="C158" s="103">
        <v>0</v>
      </c>
      <c r="D158" s="103">
        <v>0</v>
      </c>
      <c r="E158" s="103">
        <v>0</v>
      </c>
      <c r="F158" s="103">
        <v>0</v>
      </c>
      <c r="G158" s="103">
        <v>0</v>
      </c>
      <c r="H158" s="103">
        <v>0</v>
      </c>
      <c r="I158" s="103">
        <f>H158-G158</f>
        <v>0</v>
      </c>
      <c r="J158" s="182"/>
      <c r="K158" s="182"/>
    </row>
    <row r="159" spans="1:14" s="183" customFormat="1">
      <c r="A159" s="386">
        <v>231</v>
      </c>
      <c r="B159" s="202" t="s">
        <v>12</v>
      </c>
      <c r="C159" s="103">
        <v>0</v>
      </c>
      <c r="D159" s="103">
        <v>0</v>
      </c>
      <c r="E159" s="103">
        <v>0</v>
      </c>
      <c r="F159" s="103">
        <v>0</v>
      </c>
      <c r="G159" s="103">
        <v>0</v>
      </c>
      <c r="H159" s="103">
        <v>0</v>
      </c>
      <c r="I159" s="103">
        <f>H159-G159</f>
        <v>0</v>
      </c>
      <c r="J159" s="182"/>
      <c r="K159" s="182"/>
    </row>
    <row r="160" spans="1:14" s="183" customFormat="1">
      <c r="A160" s="386">
        <v>232</v>
      </c>
      <c r="B160" s="202" t="s">
        <v>13</v>
      </c>
      <c r="C160" s="103"/>
      <c r="D160" s="103"/>
      <c r="E160" s="103"/>
      <c r="F160" s="103"/>
      <c r="G160" s="103"/>
      <c r="H160" s="103"/>
      <c r="I160" s="103">
        <f>H160-G160</f>
        <v>0</v>
      </c>
      <c r="J160" s="182"/>
      <c r="K160" s="182"/>
    </row>
    <row r="161" spans="1:11" s="183" customFormat="1">
      <c r="A161" s="385" t="s">
        <v>105</v>
      </c>
      <c r="B161" s="205" t="s">
        <v>118</v>
      </c>
      <c r="C161" s="383">
        <f>SUM(C158:C160)</f>
        <v>0</v>
      </c>
      <c r="D161" s="383">
        <f t="shared" ref="D161:I161" si="27">SUM(D158:D160)</f>
        <v>0</v>
      </c>
      <c r="E161" s="383">
        <f t="shared" si="27"/>
        <v>0</v>
      </c>
      <c r="F161" s="383">
        <f>SUM(F158:F160)</f>
        <v>0</v>
      </c>
      <c r="G161" s="383">
        <f>SUM(G158:G160)</f>
        <v>0</v>
      </c>
      <c r="H161" s="383">
        <f>SUM(H158:H160)</f>
        <v>0</v>
      </c>
      <c r="I161" s="383">
        <f t="shared" si="27"/>
        <v>0</v>
      </c>
      <c r="J161" s="182"/>
      <c r="K161" s="182"/>
    </row>
    <row r="162" spans="1:11" s="183" customFormat="1">
      <c r="A162" s="385" t="s">
        <v>106</v>
      </c>
      <c r="B162" s="385" t="s">
        <v>27</v>
      </c>
      <c r="C162" s="383">
        <f t="shared" ref="C162:I162" si="28">C157+C161</f>
        <v>11618.2</v>
      </c>
      <c r="D162" s="383">
        <f t="shared" si="28"/>
        <v>0</v>
      </c>
      <c r="E162" s="383">
        <f t="shared" si="28"/>
        <v>0</v>
      </c>
      <c r="F162" s="383">
        <f>F157+F161</f>
        <v>0</v>
      </c>
      <c r="G162" s="383">
        <f>G157+G161</f>
        <v>0</v>
      </c>
      <c r="H162" s="383">
        <f>H157+H161</f>
        <v>0</v>
      </c>
      <c r="I162" s="383">
        <f t="shared" si="28"/>
        <v>0</v>
      </c>
      <c r="J162" s="182"/>
      <c r="K162" s="382" t="e">
        <f>H162/F162</f>
        <v>#DIV/0!</v>
      </c>
    </row>
    <row r="163" spans="1:11" s="183" customFormat="1">
      <c r="A163" s="555" t="s">
        <v>109</v>
      </c>
      <c r="B163" s="555"/>
      <c r="C163" s="383">
        <v>0</v>
      </c>
      <c r="D163" s="383">
        <v>0</v>
      </c>
      <c r="E163" s="383">
        <v>0</v>
      </c>
      <c r="F163" s="383">
        <v>0</v>
      </c>
      <c r="G163" s="383">
        <v>0</v>
      </c>
      <c r="H163" s="383">
        <v>0</v>
      </c>
      <c r="I163" s="383">
        <f>H163-G163</f>
        <v>0</v>
      </c>
      <c r="J163" s="182"/>
      <c r="K163" s="182"/>
    </row>
    <row r="164" spans="1:11" s="183" customFormat="1">
      <c r="A164" s="555" t="s">
        <v>110</v>
      </c>
      <c r="B164" s="555"/>
      <c r="C164" s="383">
        <f t="shared" ref="C164:I164" si="29">C153+C162+C163</f>
        <v>289774.90000000002</v>
      </c>
      <c r="D164" s="383">
        <f t="shared" si="29"/>
        <v>387100</v>
      </c>
      <c r="E164" s="383">
        <f t="shared" si="29"/>
        <v>334462</v>
      </c>
      <c r="F164" s="383">
        <f>F153+F162+F163</f>
        <v>310460</v>
      </c>
      <c r="G164" s="383">
        <f t="shared" si="29"/>
        <v>104738</v>
      </c>
      <c r="H164" s="383">
        <f t="shared" si="29"/>
        <v>60150.799999999996</v>
      </c>
      <c r="I164" s="383">
        <f t="shared" si="29"/>
        <v>-44587.200000000004</v>
      </c>
      <c r="J164" s="182"/>
      <c r="K164" s="182"/>
    </row>
    <row r="165" spans="1:11" s="183" customFormat="1">
      <c r="A165" s="207"/>
      <c r="B165" s="208"/>
      <c r="C165" s="208"/>
      <c r="D165" s="209"/>
      <c r="E165" s="209"/>
      <c r="F165" s="578" t="s">
        <v>211</v>
      </c>
      <c r="G165" s="578"/>
      <c r="H165" s="383">
        <f>H164-H163</f>
        <v>60150.799999999996</v>
      </c>
      <c r="I165" s="209"/>
      <c r="J165" s="182"/>
      <c r="K165" s="382">
        <f>H165/F164</f>
        <v>0.19374734265283772</v>
      </c>
    </row>
    <row r="166" spans="1:11" s="183" customFormat="1">
      <c r="A166" s="193"/>
      <c r="B166" s="219"/>
      <c r="C166" s="219"/>
      <c r="D166" s="220"/>
      <c r="E166" s="220"/>
      <c r="F166" s="220"/>
      <c r="G166" s="220"/>
      <c r="H166" s="220"/>
      <c r="I166" s="220"/>
    </row>
    <row r="167" spans="1:11" s="199" customFormat="1">
      <c r="A167" s="569" t="s">
        <v>14</v>
      </c>
      <c r="B167" s="221" t="s">
        <v>442</v>
      </c>
      <c r="C167" s="563" t="s">
        <v>15</v>
      </c>
      <c r="D167" s="564"/>
      <c r="E167" s="384" t="s">
        <v>113</v>
      </c>
      <c r="F167" s="579" t="s">
        <v>81</v>
      </c>
      <c r="G167" s="580"/>
      <c r="H167" s="193"/>
      <c r="I167" s="193"/>
    </row>
    <row r="168" spans="1:11" s="183" customFormat="1">
      <c r="A168" s="570"/>
      <c r="B168" s="222" t="s">
        <v>112</v>
      </c>
      <c r="C168" s="565"/>
      <c r="D168" s="566"/>
      <c r="E168" s="223" t="s">
        <v>112</v>
      </c>
      <c r="F168" s="561"/>
      <c r="G168" s="562"/>
      <c r="H168" s="195"/>
      <c r="I168" s="195"/>
    </row>
    <row r="169" spans="1:11" s="183" customFormat="1">
      <c r="A169" s="571"/>
      <c r="B169" s="386" t="s">
        <v>432</v>
      </c>
      <c r="C169" s="567"/>
      <c r="D169" s="568"/>
      <c r="E169" s="223" t="s">
        <v>114</v>
      </c>
      <c r="F169" s="561" t="s">
        <v>433</v>
      </c>
      <c r="G169" s="562"/>
      <c r="H169" s="195"/>
      <c r="I169" s="195"/>
    </row>
    <row r="170" spans="1:11" s="183" customFormat="1">
      <c r="A170" s="189"/>
      <c r="D170" s="189"/>
      <c r="E170" s="189"/>
      <c r="F170" s="189"/>
      <c r="G170" s="189"/>
      <c r="H170" s="189"/>
      <c r="I170" s="189"/>
    </row>
    <row r="171" spans="1:11" s="183" customFormat="1">
      <c r="A171" s="189"/>
      <c r="D171" s="189"/>
      <c r="E171" s="189"/>
      <c r="F171" s="189"/>
      <c r="G171" s="189"/>
      <c r="H171" s="189"/>
      <c r="I171" s="189"/>
    </row>
    <row r="172" spans="1:11" s="183" customFormat="1">
      <c r="A172" s="190" t="s">
        <v>40</v>
      </c>
      <c r="B172" s="191"/>
      <c r="C172" s="191"/>
      <c r="D172" s="192"/>
      <c r="E172" s="192"/>
      <c r="F172" s="192"/>
      <c r="G172" s="192"/>
      <c r="H172" s="192"/>
      <c r="I172" s="192"/>
    </row>
    <row r="173" spans="1:11" s="191" customFormat="1">
      <c r="A173" s="560" t="s">
        <v>431</v>
      </c>
      <c r="B173" s="560"/>
      <c r="D173" s="192"/>
      <c r="E173" s="192"/>
      <c r="F173" s="192"/>
      <c r="G173" s="192"/>
      <c r="H173" s="192"/>
      <c r="I173" s="192"/>
    </row>
    <row r="174" spans="1:11" s="183" customFormat="1">
      <c r="A174" s="193"/>
      <c r="B174" s="194"/>
      <c r="C174" s="194"/>
      <c r="D174" s="193"/>
      <c r="E174" s="193"/>
      <c r="F174" s="195"/>
      <c r="G174" s="193"/>
      <c r="H174" s="195"/>
      <c r="I174" s="196" t="s">
        <v>102</v>
      </c>
    </row>
    <row r="175" spans="1:11" s="199" customFormat="1">
      <c r="A175" s="384" t="s">
        <v>18</v>
      </c>
      <c r="B175" s="384" t="s">
        <v>78</v>
      </c>
      <c r="C175" s="556"/>
      <c r="D175" s="556"/>
      <c r="E175" s="556"/>
      <c r="F175" s="556"/>
      <c r="G175" s="556"/>
      <c r="H175" s="384" t="s">
        <v>19</v>
      </c>
      <c r="I175" s="215" t="s">
        <v>48</v>
      </c>
    </row>
    <row r="176" spans="1:11" s="199" customFormat="1">
      <c r="A176" s="384" t="s">
        <v>1</v>
      </c>
      <c r="B176" s="384" t="s">
        <v>149</v>
      </c>
      <c r="C176" s="556"/>
      <c r="D176" s="556"/>
      <c r="E176" s="556"/>
      <c r="F176" s="556"/>
      <c r="G176" s="556"/>
      <c r="H176" s="384" t="s">
        <v>26</v>
      </c>
      <c r="I176" s="224" t="s">
        <v>77</v>
      </c>
    </row>
    <row r="177" spans="1:14" s="183" customFormat="1" ht="12" customHeight="1">
      <c r="A177" s="556" t="s">
        <v>116</v>
      </c>
      <c r="B177" s="556" t="s">
        <v>103</v>
      </c>
      <c r="C177" s="557" t="s">
        <v>426</v>
      </c>
      <c r="D177" s="557" t="s">
        <v>427</v>
      </c>
      <c r="E177" s="557" t="s">
        <v>428</v>
      </c>
      <c r="F177" s="557" t="s">
        <v>429</v>
      </c>
      <c r="G177" s="557" t="s">
        <v>94</v>
      </c>
      <c r="H177" s="557" t="s">
        <v>95</v>
      </c>
      <c r="I177" s="581" t="s">
        <v>96</v>
      </c>
    </row>
    <row r="178" spans="1:14" s="189" customFormat="1">
      <c r="A178" s="556"/>
      <c r="B178" s="556"/>
      <c r="C178" s="558"/>
      <c r="D178" s="558"/>
      <c r="E178" s="558"/>
      <c r="F178" s="558"/>
      <c r="G178" s="558"/>
      <c r="H178" s="558"/>
      <c r="I178" s="582"/>
    </row>
    <row r="179" spans="1:14" s="189" customFormat="1" ht="49.5" customHeight="1">
      <c r="A179" s="556"/>
      <c r="B179" s="556"/>
      <c r="C179" s="559"/>
      <c r="D179" s="559"/>
      <c r="E179" s="559"/>
      <c r="F179" s="559"/>
      <c r="G179" s="559"/>
      <c r="H179" s="559"/>
      <c r="I179" s="583"/>
    </row>
    <row r="180" spans="1:14" s="183" customFormat="1">
      <c r="A180" s="386">
        <v>600</v>
      </c>
      <c r="B180" s="202" t="s">
        <v>4</v>
      </c>
      <c r="C180" s="103">
        <v>477253</v>
      </c>
      <c r="D180" s="103">
        <v>546260</v>
      </c>
      <c r="E180" s="103">
        <v>528817</v>
      </c>
      <c r="F180" s="103">
        <v>515597</v>
      </c>
      <c r="G180" s="103">
        <v>205910</v>
      </c>
      <c r="H180" s="103">
        <v>163960</v>
      </c>
      <c r="I180" s="103">
        <f>H180-G180</f>
        <v>-41950</v>
      </c>
      <c r="J180" s="182"/>
      <c r="K180" s="182"/>
    </row>
    <row r="181" spans="1:14" s="183" customFormat="1">
      <c r="A181" s="386">
        <v>601</v>
      </c>
      <c r="B181" s="202" t="s">
        <v>5</v>
      </c>
      <c r="C181" s="103">
        <v>79952.800000000003</v>
      </c>
      <c r="D181" s="103">
        <v>102000</v>
      </c>
      <c r="E181" s="103">
        <v>88313</v>
      </c>
      <c r="F181" s="103">
        <v>86105</v>
      </c>
      <c r="G181" s="103">
        <v>36942</v>
      </c>
      <c r="H181" s="103">
        <v>27834.1</v>
      </c>
      <c r="I181" s="103">
        <f t="shared" ref="I181:I186" si="30">H181-G181</f>
        <v>-9107.9000000000015</v>
      </c>
      <c r="J181" s="182"/>
      <c r="K181" s="182"/>
    </row>
    <row r="182" spans="1:14" s="183" customFormat="1">
      <c r="A182" s="386">
        <v>602</v>
      </c>
      <c r="B182" s="202" t="s">
        <v>6</v>
      </c>
      <c r="C182" s="103">
        <v>317866.59999999998</v>
      </c>
      <c r="D182" s="103">
        <v>331000</v>
      </c>
      <c r="E182" s="103">
        <v>331000</v>
      </c>
      <c r="F182" s="103">
        <v>297900</v>
      </c>
      <c r="G182" s="103">
        <v>105300</v>
      </c>
      <c r="H182" s="103">
        <v>74573.3</v>
      </c>
      <c r="I182" s="103">
        <f t="shared" si="30"/>
        <v>-30726.699999999997</v>
      </c>
      <c r="J182" s="182"/>
      <c r="K182" s="182"/>
    </row>
    <row r="183" spans="1:14" s="183" customFormat="1">
      <c r="A183" s="386">
        <v>603</v>
      </c>
      <c r="B183" s="202" t="s">
        <v>7</v>
      </c>
      <c r="C183" s="103">
        <v>0</v>
      </c>
      <c r="D183" s="103">
        <v>0</v>
      </c>
      <c r="E183" s="103">
        <v>0</v>
      </c>
      <c r="F183" s="103">
        <v>0</v>
      </c>
      <c r="G183" s="103">
        <v>0</v>
      </c>
      <c r="H183" s="103">
        <v>0</v>
      </c>
      <c r="I183" s="103">
        <f t="shared" si="30"/>
        <v>0</v>
      </c>
      <c r="J183" s="182"/>
      <c r="K183" s="182"/>
    </row>
    <row r="184" spans="1:14" s="183" customFormat="1">
      <c r="A184" s="386">
        <v>604</v>
      </c>
      <c r="B184" s="202" t="s">
        <v>8</v>
      </c>
      <c r="C184" s="103">
        <v>0</v>
      </c>
      <c r="D184" s="103">
        <v>0</v>
      </c>
      <c r="E184" s="103">
        <v>0</v>
      </c>
      <c r="F184" s="103">
        <v>0</v>
      </c>
      <c r="G184" s="103">
        <v>0</v>
      </c>
      <c r="H184" s="103">
        <v>0</v>
      </c>
      <c r="I184" s="103">
        <f t="shared" si="30"/>
        <v>0</v>
      </c>
      <c r="J184" s="182"/>
      <c r="K184" s="182"/>
    </row>
    <row r="185" spans="1:14" s="183" customFormat="1">
      <c r="A185" s="386">
        <v>605</v>
      </c>
      <c r="B185" s="202" t="s">
        <v>9</v>
      </c>
      <c r="C185" s="103">
        <v>0</v>
      </c>
      <c r="D185" s="103">
        <v>0</v>
      </c>
      <c r="E185" s="103">
        <v>0</v>
      </c>
      <c r="F185" s="103">
        <v>0</v>
      </c>
      <c r="G185" s="103">
        <v>0</v>
      </c>
      <c r="H185" s="103">
        <v>0</v>
      </c>
      <c r="I185" s="103">
        <f t="shared" si="30"/>
        <v>0</v>
      </c>
      <c r="J185" s="203"/>
      <c r="K185" s="203"/>
    </row>
    <row r="186" spans="1:14" s="183" customFormat="1">
      <c r="A186" s="386">
        <v>606</v>
      </c>
      <c r="B186" s="202" t="s">
        <v>111</v>
      </c>
      <c r="C186" s="103">
        <v>27283852.5</v>
      </c>
      <c r="D186" s="103">
        <v>24200000</v>
      </c>
      <c r="E186" s="103">
        <v>25751000</v>
      </c>
      <c r="F186" s="103">
        <v>26867027</v>
      </c>
      <c r="G186" s="103">
        <v>14579354.6</v>
      </c>
      <c r="H186" s="103">
        <v>8158332.7000000002</v>
      </c>
      <c r="I186" s="103">
        <f t="shared" si="30"/>
        <v>-6421021.8999999994</v>
      </c>
      <c r="J186" s="203"/>
      <c r="K186" s="203"/>
    </row>
    <row r="187" spans="1:14" s="183" customFormat="1">
      <c r="A187" s="385" t="s">
        <v>104</v>
      </c>
      <c r="B187" s="385" t="s">
        <v>10</v>
      </c>
      <c r="C187" s="383">
        <f>SUM(C180:C186)</f>
        <v>28158924.899999999</v>
      </c>
      <c r="D187" s="383">
        <f t="shared" ref="D187:I187" si="31">SUM(D180:D186)</f>
        <v>25179260</v>
      </c>
      <c r="E187" s="383">
        <f t="shared" si="31"/>
        <v>26699130</v>
      </c>
      <c r="F187" s="383">
        <f t="shared" si="31"/>
        <v>27766629</v>
      </c>
      <c r="G187" s="383">
        <f>SUM(G180:G186)</f>
        <v>14927506.6</v>
      </c>
      <c r="H187" s="383">
        <f t="shared" si="31"/>
        <v>8424700.0999999996</v>
      </c>
      <c r="I187" s="383">
        <f t="shared" si="31"/>
        <v>-6502806.4999999991</v>
      </c>
      <c r="J187" s="203"/>
      <c r="K187" s="204">
        <f>H187/F187</f>
        <v>0.30341097941705492</v>
      </c>
      <c r="L187" s="210"/>
      <c r="N187" s="210"/>
    </row>
    <row r="188" spans="1:14" s="183" customFormat="1">
      <c r="A188" s="386">
        <v>230</v>
      </c>
      <c r="B188" s="202" t="s">
        <v>11</v>
      </c>
      <c r="C188" s="103">
        <v>0</v>
      </c>
      <c r="D188" s="103">
        <v>0</v>
      </c>
      <c r="E188" s="103">
        <v>0</v>
      </c>
      <c r="F188" s="103">
        <v>0</v>
      </c>
      <c r="G188" s="103">
        <v>0</v>
      </c>
      <c r="H188" s="103">
        <v>0</v>
      </c>
      <c r="I188" s="103">
        <f>H188-G188</f>
        <v>0</v>
      </c>
      <c r="J188" s="203"/>
      <c r="K188" s="203"/>
    </row>
    <row r="189" spans="1:14" s="183" customFormat="1">
      <c r="A189" s="386">
        <v>231</v>
      </c>
      <c r="B189" s="202" t="s">
        <v>12</v>
      </c>
      <c r="C189" s="103">
        <v>35512.9</v>
      </c>
      <c r="D189" s="103">
        <v>20000</v>
      </c>
      <c r="E189" s="103">
        <v>20000</v>
      </c>
      <c r="F189" s="103">
        <v>20000</v>
      </c>
      <c r="G189" s="103">
        <v>14000</v>
      </c>
      <c r="H189" s="103">
        <v>0</v>
      </c>
      <c r="I189" s="103">
        <f>H189-G189</f>
        <v>-14000</v>
      </c>
      <c r="J189" s="203"/>
      <c r="K189" s="203"/>
    </row>
    <row r="190" spans="1:14" s="183" customFormat="1">
      <c r="A190" s="386">
        <v>232</v>
      </c>
      <c r="B190" s="202" t="s">
        <v>13</v>
      </c>
      <c r="C190" s="103"/>
      <c r="D190" s="103"/>
      <c r="E190" s="103"/>
      <c r="F190" s="103"/>
      <c r="G190" s="103"/>
      <c r="H190" s="103"/>
      <c r="I190" s="103">
        <f>H190-G190</f>
        <v>0</v>
      </c>
      <c r="J190" s="203"/>
      <c r="K190" s="203"/>
    </row>
    <row r="191" spans="1:14" s="183" customFormat="1">
      <c r="A191" s="385" t="s">
        <v>105</v>
      </c>
      <c r="B191" s="205" t="s">
        <v>117</v>
      </c>
      <c r="C191" s="383">
        <f t="shared" ref="C191:I191" si="32">SUM(C188:C190)</f>
        <v>35512.9</v>
      </c>
      <c r="D191" s="383">
        <f t="shared" si="32"/>
        <v>20000</v>
      </c>
      <c r="E191" s="383">
        <f t="shared" si="32"/>
        <v>20000</v>
      </c>
      <c r="F191" s="383">
        <f t="shared" si="32"/>
        <v>20000</v>
      </c>
      <c r="G191" s="383">
        <f t="shared" si="32"/>
        <v>14000</v>
      </c>
      <c r="H191" s="383">
        <f t="shared" si="32"/>
        <v>0</v>
      </c>
      <c r="I191" s="383">
        <f t="shared" si="32"/>
        <v>-14000</v>
      </c>
      <c r="J191" s="203"/>
      <c r="K191" s="203"/>
    </row>
    <row r="192" spans="1:14" s="183" customFormat="1">
      <c r="A192" s="386">
        <v>230</v>
      </c>
      <c r="B192" s="202" t="s">
        <v>11</v>
      </c>
      <c r="C192" s="103">
        <v>0</v>
      </c>
      <c r="D192" s="103">
        <v>0</v>
      </c>
      <c r="E192" s="103">
        <v>0</v>
      </c>
      <c r="F192" s="103">
        <v>0</v>
      </c>
      <c r="G192" s="103">
        <v>0</v>
      </c>
      <c r="H192" s="103">
        <v>0</v>
      </c>
      <c r="I192" s="103">
        <f>H192-G192</f>
        <v>0</v>
      </c>
      <c r="J192" s="203"/>
      <c r="K192" s="203"/>
    </row>
    <row r="193" spans="1:11" s="183" customFormat="1">
      <c r="A193" s="386">
        <v>231</v>
      </c>
      <c r="B193" s="202" t="s">
        <v>12</v>
      </c>
      <c r="C193" s="103">
        <v>21336.799999999999</v>
      </c>
      <c r="D193" s="103">
        <v>100000</v>
      </c>
      <c r="E193" s="103">
        <v>100000</v>
      </c>
      <c r="F193" s="103">
        <v>100000</v>
      </c>
      <c r="G193" s="103">
        <v>67000</v>
      </c>
      <c r="H193" s="103">
        <v>5889.9</v>
      </c>
      <c r="I193" s="103">
        <f>H193-G193</f>
        <v>-61110.1</v>
      </c>
      <c r="J193" s="203"/>
      <c r="K193" s="203"/>
    </row>
    <row r="194" spans="1:11" s="183" customFormat="1">
      <c r="A194" s="386">
        <v>232</v>
      </c>
      <c r="B194" s="202" t="s">
        <v>13</v>
      </c>
      <c r="C194" s="103"/>
      <c r="D194" s="103"/>
      <c r="E194" s="103"/>
      <c r="F194" s="103"/>
      <c r="G194" s="103"/>
      <c r="H194" s="103"/>
      <c r="I194" s="103">
        <f>H194-G194</f>
        <v>0</v>
      </c>
      <c r="J194" s="203"/>
      <c r="K194" s="203"/>
    </row>
    <row r="195" spans="1:11" s="183" customFormat="1">
      <c r="A195" s="385" t="s">
        <v>105</v>
      </c>
      <c r="B195" s="205" t="s">
        <v>118</v>
      </c>
      <c r="C195" s="383">
        <f>SUM(C192:C194)</f>
        <v>21336.799999999999</v>
      </c>
      <c r="D195" s="383">
        <f t="shared" ref="D195:I195" si="33">SUM(D192:D194)</f>
        <v>100000</v>
      </c>
      <c r="E195" s="383">
        <f t="shared" si="33"/>
        <v>100000</v>
      </c>
      <c r="F195" s="383">
        <f t="shared" si="33"/>
        <v>100000</v>
      </c>
      <c r="G195" s="383">
        <f t="shared" si="33"/>
        <v>67000</v>
      </c>
      <c r="H195" s="383">
        <f t="shared" si="33"/>
        <v>5889.9</v>
      </c>
      <c r="I195" s="383">
        <f t="shared" si="33"/>
        <v>-61110.1</v>
      </c>
      <c r="J195" s="203"/>
      <c r="K195" s="203"/>
    </row>
    <row r="196" spans="1:11" s="183" customFormat="1">
      <c r="A196" s="385" t="s">
        <v>106</v>
      </c>
      <c r="B196" s="385" t="s">
        <v>27</v>
      </c>
      <c r="C196" s="383">
        <f t="shared" ref="C196:I196" si="34">C191+C195</f>
        <v>56849.7</v>
      </c>
      <c r="D196" s="383">
        <f t="shared" si="34"/>
        <v>120000</v>
      </c>
      <c r="E196" s="383">
        <f t="shared" si="34"/>
        <v>120000</v>
      </c>
      <c r="F196" s="383">
        <f t="shared" si="34"/>
        <v>120000</v>
      </c>
      <c r="G196" s="383">
        <f t="shared" si="34"/>
        <v>81000</v>
      </c>
      <c r="H196" s="383">
        <f t="shared" si="34"/>
        <v>5889.9</v>
      </c>
      <c r="I196" s="383">
        <f t="shared" si="34"/>
        <v>-75110.100000000006</v>
      </c>
      <c r="J196" s="203"/>
      <c r="K196" s="382">
        <f>H196/F196</f>
        <v>4.9082499999999994E-2</v>
      </c>
    </row>
    <row r="197" spans="1:11" s="183" customFormat="1">
      <c r="A197" s="555" t="s">
        <v>109</v>
      </c>
      <c r="B197" s="555"/>
      <c r="C197" s="383">
        <v>2044.8</v>
      </c>
      <c r="D197" s="383">
        <v>0</v>
      </c>
      <c r="E197" s="383">
        <v>0</v>
      </c>
      <c r="F197" s="383">
        <v>0</v>
      </c>
      <c r="G197" s="383">
        <v>0</v>
      </c>
      <c r="H197" s="383">
        <f>'Aneks 3 - v. 2022'!E222+'Aneks 3 - v. 2022'!E223</f>
        <v>1028.3</v>
      </c>
      <c r="I197" s="383">
        <f>H197-G197</f>
        <v>1028.3</v>
      </c>
      <c r="J197" s="182"/>
      <c r="K197" s="182"/>
    </row>
    <row r="198" spans="1:11" s="183" customFormat="1">
      <c r="A198" s="555" t="s">
        <v>110</v>
      </c>
      <c r="B198" s="555"/>
      <c r="C198" s="383">
        <f>C187+C196+C197</f>
        <v>28217819.399999999</v>
      </c>
      <c r="D198" s="383">
        <f t="shared" ref="D198:I198" si="35">D187+D196+D197</f>
        <v>25299260</v>
      </c>
      <c r="E198" s="383">
        <f t="shared" si="35"/>
        <v>26819130</v>
      </c>
      <c r="F198" s="383">
        <f t="shared" si="35"/>
        <v>27886629</v>
      </c>
      <c r="G198" s="383">
        <f t="shared" si="35"/>
        <v>15008506.6</v>
      </c>
      <c r="H198" s="383">
        <f t="shared" si="35"/>
        <v>8431618.3000000007</v>
      </c>
      <c r="I198" s="383">
        <f t="shared" si="35"/>
        <v>-6576888.2999999989</v>
      </c>
      <c r="J198" s="182"/>
      <c r="K198" s="182"/>
    </row>
    <row r="199" spans="1:11" s="183" customFormat="1">
      <c r="A199" s="207"/>
      <c r="B199" s="208"/>
      <c r="C199" s="208"/>
      <c r="D199" s="209"/>
      <c r="E199" s="209"/>
      <c r="F199" s="578" t="s">
        <v>211</v>
      </c>
      <c r="G199" s="578"/>
      <c r="H199" s="383">
        <f>H198-H197</f>
        <v>8430590</v>
      </c>
      <c r="I199" s="209"/>
      <c r="J199" s="182"/>
      <c r="K199" s="382">
        <f>H199/F198</f>
        <v>0.30231656899082354</v>
      </c>
    </row>
    <row r="200" spans="1:11" s="183" customFormat="1">
      <c r="A200" s="207"/>
      <c r="B200" s="208"/>
      <c r="C200" s="208"/>
      <c r="D200" s="209"/>
      <c r="E200" s="209"/>
      <c r="F200" s="209"/>
      <c r="G200" s="209"/>
      <c r="H200" s="209"/>
      <c r="I200" s="209"/>
      <c r="J200" s="182"/>
      <c r="K200" s="182"/>
    </row>
    <row r="201" spans="1:11" s="199" customFormat="1">
      <c r="A201" s="569" t="s">
        <v>14</v>
      </c>
      <c r="B201" s="221" t="s">
        <v>440</v>
      </c>
      <c r="C201" s="563" t="s">
        <v>15</v>
      </c>
      <c r="D201" s="564"/>
      <c r="E201" s="384" t="s">
        <v>113</v>
      </c>
      <c r="F201" s="579" t="s">
        <v>81</v>
      </c>
      <c r="G201" s="580"/>
      <c r="H201" s="193"/>
      <c r="I201" s="193"/>
    </row>
    <row r="202" spans="1:11" s="183" customFormat="1">
      <c r="A202" s="570"/>
      <c r="B202" s="222" t="s">
        <v>112</v>
      </c>
      <c r="C202" s="565"/>
      <c r="D202" s="566"/>
      <c r="E202" s="223" t="s">
        <v>112</v>
      </c>
      <c r="F202" s="561"/>
      <c r="G202" s="562"/>
      <c r="H202" s="195"/>
      <c r="I202" s="195"/>
    </row>
    <row r="203" spans="1:11" s="183" customFormat="1">
      <c r="A203" s="571"/>
      <c r="B203" s="386" t="s">
        <v>432</v>
      </c>
      <c r="C203" s="567"/>
      <c r="D203" s="568"/>
      <c r="E203" s="223" t="s">
        <v>114</v>
      </c>
      <c r="F203" s="561" t="s">
        <v>433</v>
      </c>
      <c r="G203" s="562"/>
      <c r="H203" s="195"/>
      <c r="I203" s="195"/>
    </row>
    <row r="204" spans="1:11" s="183" customFormat="1">
      <c r="A204" s="189"/>
      <c r="D204" s="189"/>
      <c r="E204" s="189"/>
      <c r="F204" s="189"/>
      <c r="G204" s="189"/>
      <c r="H204" s="189"/>
      <c r="I204" s="189"/>
    </row>
    <row r="205" spans="1:11" s="183" customFormat="1">
      <c r="A205" s="189"/>
      <c r="D205" s="189"/>
      <c r="E205" s="189"/>
      <c r="F205" s="189"/>
      <c r="G205" s="189"/>
      <c r="H205" s="189"/>
      <c r="I205" s="189"/>
    </row>
    <row r="206" spans="1:11" s="183" customFormat="1">
      <c r="A206" s="190" t="s">
        <v>40</v>
      </c>
      <c r="B206" s="191"/>
      <c r="C206" s="191"/>
      <c r="D206" s="192"/>
      <c r="E206" s="192"/>
      <c r="F206" s="192"/>
      <c r="G206" s="192"/>
      <c r="H206" s="192"/>
      <c r="I206" s="192"/>
    </row>
    <row r="207" spans="1:11" s="191" customFormat="1">
      <c r="A207" s="560" t="s">
        <v>431</v>
      </c>
      <c r="B207" s="560"/>
      <c r="D207" s="192"/>
      <c r="E207" s="192"/>
      <c r="F207" s="192"/>
      <c r="G207" s="192"/>
      <c r="H207" s="192"/>
      <c r="I207" s="192"/>
    </row>
    <row r="208" spans="1:11" s="183" customFormat="1">
      <c r="A208" s="193"/>
      <c r="B208" s="194"/>
      <c r="C208" s="194"/>
      <c r="D208" s="193"/>
      <c r="E208" s="193"/>
      <c r="F208" s="195"/>
      <c r="G208" s="193"/>
      <c r="H208" s="195"/>
      <c r="I208" s="196" t="s">
        <v>102</v>
      </c>
    </row>
    <row r="209" spans="1:12" s="183" customFormat="1">
      <c r="A209" s="385" t="s">
        <v>18</v>
      </c>
      <c r="B209" s="385" t="s">
        <v>78</v>
      </c>
      <c r="C209" s="588"/>
      <c r="D209" s="588"/>
      <c r="E209" s="588"/>
      <c r="F209" s="588"/>
      <c r="G209" s="588"/>
      <c r="H209" s="385" t="s">
        <v>19</v>
      </c>
      <c r="I209" s="225" t="s">
        <v>48</v>
      </c>
      <c r="J209" s="182"/>
    </row>
    <row r="210" spans="1:12" s="183" customFormat="1">
      <c r="A210" s="385" t="s">
        <v>1</v>
      </c>
      <c r="B210" s="385" t="s">
        <v>99</v>
      </c>
      <c r="C210" s="588"/>
      <c r="D210" s="588"/>
      <c r="E210" s="588"/>
      <c r="F210" s="588"/>
      <c r="G210" s="588"/>
      <c r="H210" s="385" t="s">
        <v>26</v>
      </c>
      <c r="I210" s="200" t="s">
        <v>80</v>
      </c>
      <c r="J210" s="182"/>
    </row>
    <row r="211" spans="1:12" s="183" customFormat="1" ht="12" customHeight="1">
      <c r="A211" s="555" t="s">
        <v>116</v>
      </c>
      <c r="B211" s="555" t="s">
        <v>103</v>
      </c>
      <c r="C211" s="557" t="s">
        <v>426</v>
      </c>
      <c r="D211" s="557" t="s">
        <v>427</v>
      </c>
      <c r="E211" s="557" t="s">
        <v>428</v>
      </c>
      <c r="F211" s="557" t="s">
        <v>429</v>
      </c>
      <c r="G211" s="557" t="s">
        <v>94</v>
      </c>
      <c r="H211" s="557" t="s">
        <v>95</v>
      </c>
      <c r="I211" s="581" t="s">
        <v>96</v>
      </c>
      <c r="J211" s="182"/>
    </row>
    <row r="212" spans="1:12" s="189" customFormat="1">
      <c r="A212" s="555"/>
      <c r="B212" s="555"/>
      <c r="C212" s="558"/>
      <c r="D212" s="558"/>
      <c r="E212" s="558"/>
      <c r="F212" s="558"/>
      <c r="G212" s="558"/>
      <c r="H212" s="558"/>
      <c r="I212" s="582"/>
      <c r="J212" s="201"/>
    </row>
    <row r="213" spans="1:12" s="189" customFormat="1" ht="47.25" customHeight="1">
      <c r="A213" s="555"/>
      <c r="B213" s="555"/>
      <c r="C213" s="559"/>
      <c r="D213" s="559"/>
      <c r="E213" s="559"/>
      <c r="F213" s="559"/>
      <c r="G213" s="559"/>
      <c r="H213" s="559"/>
      <c r="I213" s="583"/>
      <c r="J213" s="201"/>
    </row>
    <row r="214" spans="1:12" s="183" customFormat="1">
      <c r="A214" s="386">
        <v>600</v>
      </c>
      <c r="B214" s="202" t="s">
        <v>4</v>
      </c>
      <c r="C214" s="103">
        <v>16941.3</v>
      </c>
      <c r="D214" s="103">
        <v>19500</v>
      </c>
      <c r="E214" s="103">
        <v>18664</v>
      </c>
      <c r="F214" s="103">
        <v>18197</v>
      </c>
      <c r="G214" s="103">
        <v>7013</v>
      </c>
      <c r="H214" s="103">
        <v>5667.2</v>
      </c>
      <c r="I214" s="103">
        <f>H214-G214</f>
        <v>-1345.8000000000002</v>
      </c>
      <c r="J214" s="182"/>
      <c r="L214" s="374"/>
    </row>
    <row r="215" spans="1:12" s="183" customFormat="1">
      <c r="A215" s="386">
        <v>601</v>
      </c>
      <c r="B215" s="202" t="s">
        <v>5</v>
      </c>
      <c r="C215" s="103">
        <v>2784.8</v>
      </c>
      <c r="D215" s="103">
        <v>3290</v>
      </c>
      <c r="E215" s="103">
        <v>3117</v>
      </c>
      <c r="F215" s="103">
        <v>3039</v>
      </c>
      <c r="G215" s="103">
        <v>1222</v>
      </c>
      <c r="H215" s="103">
        <v>944.4</v>
      </c>
      <c r="I215" s="103">
        <f t="shared" ref="I215:I220" si="36">H215-G215</f>
        <v>-277.60000000000002</v>
      </c>
      <c r="J215" s="182"/>
      <c r="L215" s="374"/>
    </row>
    <row r="216" spans="1:12" s="183" customFormat="1">
      <c r="A216" s="386">
        <v>602</v>
      </c>
      <c r="B216" s="202" t="s">
        <v>6</v>
      </c>
      <c r="C216" s="103">
        <v>9209.5</v>
      </c>
      <c r="D216" s="103">
        <v>17210</v>
      </c>
      <c r="E216" s="103">
        <v>11210</v>
      </c>
      <c r="F216" s="103">
        <v>10089</v>
      </c>
      <c r="G216" s="103">
        <v>1249</v>
      </c>
      <c r="H216" s="103">
        <v>2662.6</v>
      </c>
      <c r="I216" s="103">
        <f t="shared" si="36"/>
        <v>1413.6</v>
      </c>
      <c r="J216" s="182"/>
      <c r="K216" s="103"/>
      <c r="L216" s="374"/>
    </row>
    <row r="217" spans="1:12" s="183" customFormat="1">
      <c r="A217" s="386">
        <v>603</v>
      </c>
      <c r="B217" s="202" t="s">
        <v>7</v>
      </c>
      <c r="C217" s="103">
        <v>0</v>
      </c>
      <c r="D217" s="103">
        <v>0</v>
      </c>
      <c r="E217" s="103">
        <v>0</v>
      </c>
      <c r="F217" s="103">
        <v>0</v>
      </c>
      <c r="G217" s="103">
        <v>0</v>
      </c>
      <c r="H217" s="103">
        <v>0</v>
      </c>
      <c r="I217" s="103">
        <f t="shared" si="36"/>
        <v>0</v>
      </c>
      <c r="J217" s="182"/>
      <c r="L217" s="374"/>
    </row>
    <row r="218" spans="1:12" s="183" customFormat="1">
      <c r="A218" s="386">
        <v>604</v>
      </c>
      <c r="B218" s="202" t="s">
        <v>8</v>
      </c>
      <c r="C218" s="103">
        <v>3000</v>
      </c>
      <c r="D218" s="103">
        <v>0</v>
      </c>
      <c r="E218" s="103">
        <v>3000</v>
      </c>
      <c r="F218" s="103">
        <v>3000</v>
      </c>
      <c r="G218" s="103">
        <v>1200</v>
      </c>
      <c r="H218" s="103">
        <v>0</v>
      </c>
      <c r="I218" s="103">
        <f t="shared" si="36"/>
        <v>-1200</v>
      </c>
      <c r="J218" s="182"/>
      <c r="L218" s="374"/>
    </row>
    <row r="219" spans="1:12" s="183" customFormat="1">
      <c r="A219" s="386">
        <v>605</v>
      </c>
      <c r="B219" s="202" t="s">
        <v>9</v>
      </c>
      <c r="C219" s="103">
        <v>95.7</v>
      </c>
      <c r="D219" s="103">
        <v>3000</v>
      </c>
      <c r="E219" s="103">
        <v>0</v>
      </c>
      <c r="F219" s="103">
        <v>0</v>
      </c>
      <c r="G219" s="103"/>
      <c r="H219" s="103"/>
      <c r="I219" s="103">
        <f t="shared" si="36"/>
        <v>0</v>
      </c>
      <c r="J219" s="182"/>
      <c r="L219" s="374"/>
    </row>
    <row r="220" spans="1:12" s="183" customFormat="1">
      <c r="A220" s="386">
        <v>606</v>
      </c>
      <c r="B220" s="202" t="s">
        <v>111</v>
      </c>
      <c r="C220" s="103">
        <v>913089.6</v>
      </c>
      <c r="D220" s="103">
        <v>1000000</v>
      </c>
      <c r="E220" s="103">
        <v>1000250</v>
      </c>
      <c r="F220" s="103">
        <v>1000250</v>
      </c>
      <c r="G220" s="103">
        <v>363886.3</v>
      </c>
      <c r="H220" s="103">
        <v>163372.1</v>
      </c>
      <c r="I220" s="103">
        <f t="shared" si="36"/>
        <v>-200514.19999999998</v>
      </c>
      <c r="J220" s="182"/>
    </row>
    <row r="221" spans="1:12" s="183" customFormat="1">
      <c r="A221" s="385" t="s">
        <v>104</v>
      </c>
      <c r="B221" s="385" t="s">
        <v>10</v>
      </c>
      <c r="C221" s="383">
        <f>SUM(C214:C220)</f>
        <v>945120.9</v>
      </c>
      <c r="D221" s="383">
        <f t="shared" ref="D221:I221" si="37">SUM(D214:D220)</f>
        <v>1043000</v>
      </c>
      <c r="E221" s="383">
        <f t="shared" si="37"/>
        <v>1036241</v>
      </c>
      <c r="F221" s="383">
        <f t="shared" si="37"/>
        <v>1034575</v>
      </c>
      <c r="G221" s="383">
        <f t="shared" si="37"/>
        <v>374570.3</v>
      </c>
      <c r="H221" s="383">
        <f>SUM(H214:H220)</f>
        <v>172646.30000000002</v>
      </c>
      <c r="I221" s="383">
        <f t="shared" si="37"/>
        <v>-201923.99999999997</v>
      </c>
      <c r="J221" s="182"/>
      <c r="K221" s="204">
        <f>H221/F221</f>
        <v>0.16687654350820386</v>
      </c>
    </row>
    <row r="222" spans="1:12" s="183" customFormat="1">
      <c r="A222" s="386">
        <v>230</v>
      </c>
      <c r="B222" s="202" t="s">
        <v>11</v>
      </c>
      <c r="C222" s="103">
        <v>0</v>
      </c>
      <c r="D222" s="103">
        <v>0</v>
      </c>
      <c r="E222" s="103">
        <v>0</v>
      </c>
      <c r="F222" s="103">
        <v>0</v>
      </c>
      <c r="G222" s="103">
        <v>0</v>
      </c>
      <c r="H222" s="103">
        <v>0</v>
      </c>
      <c r="I222" s="103">
        <f>H222-G222</f>
        <v>0</v>
      </c>
      <c r="J222" s="182"/>
    </row>
    <row r="223" spans="1:12" s="183" customFormat="1">
      <c r="A223" s="386">
        <v>231</v>
      </c>
      <c r="B223" s="202" t="s">
        <v>12</v>
      </c>
      <c r="C223" s="103"/>
      <c r="D223" s="103"/>
      <c r="E223" s="103"/>
      <c r="F223" s="103"/>
      <c r="G223" s="103"/>
      <c r="H223" s="103"/>
      <c r="I223" s="103">
        <f>H223-G223</f>
        <v>0</v>
      </c>
      <c r="J223" s="182"/>
    </row>
    <row r="224" spans="1:12" s="183" customFormat="1">
      <c r="A224" s="386">
        <v>232</v>
      </c>
      <c r="B224" s="202" t="s">
        <v>13</v>
      </c>
      <c r="C224" s="103"/>
      <c r="D224" s="103"/>
      <c r="E224" s="103"/>
      <c r="F224" s="103"/>
      <c r="G224" s="103"/>
      <c r="H224" s="103"/>
      <c r="I224" s="103">
        <f>H224-G224</f>
        <v>0</v>
      </c>
      <c r="J224" s="182"/>
    </row>
    <row r="225" spans="1:11" s="183" customFormat="1">
      <c r="A225" s="385" t="s">
        <v>105</v>
      </c>
      <c r="B225" s="205" t="s">
        <v>117</v>
      </c>
      <c r="C225" s="383">
        <f>SUM(C222:C224)</f>
        <v>0</v>
      </c>
      <c r="D225" s="383">
        <f t="shared" ref="D225:I225" si="38">SUM(D222:D224)</f>
        <v>0</v>
      </c>
      <c r="E225" s="383">
        <f t="shared" si="38"/>
        <v>0</v>
      </c>
      <c r="F225" s="383">
        <f>SUM(F222:F224)</f>
        <v>0</v>
      </c>
      <c r="G225" s="383">
        <f>SUM(G222:G224)</f>
        <v>0</v>
      </c>
      <c r="H225" s="383">
        <f>SUM(H222:H224)</f>
        <v>0</v>
      </c>
      <c r="I225" s="383">
        <f t="shared" si="38"/>
        <v>0</v>
      </c>
      <c r="J225" s="182"/>
      <c r="K225" s="210"/>
    </row>
    <row r="226" spans="1:11" s="183" customFormat="1">
      <c r="A226" s="386">
        <v>230</v>
      </c>
      <c r="B226" s="202" t="s">
        <v>11</v>
      </c>
      <c r="C226" s="103">
        <v>0</v>
      </c>
      <c r="D226" s="103">
        <v>0</v>
      </c>
      <c r="E226" s="103">
        <v>0</v>
      </c>
      <c r="F226" s="103">
        <v>0</v>
      </c>
      <c r="G226" s="103">
        <v>0</v>
      </c>
      <c r="H226" s="103">
        <v>0</v>
      </c>
      <c r="I226" s="103">
        <f>H226-G226</f>
        <v>0</v>
      </c>
      <c r="J226" s="182"/>
    </row>
    <row r="227" spans="1:11" s="183" customFormat="1">
      <c r="A227" s="386">
        <v>231</v>
      </c>
      <c r="B227" s="202" t="s">
        <v>12</v>
      </c>
      <c r="C227" s="103">
        <v>0</v>
      </c>
      <c r="D227" s="103">
        <v>0</v>
      </c>
      <c r="E227" s="103">
        <v>0</v>
      </c>
      <c r="F227" s="103">
        <v>0</v>
      </c>
      <c r="G227" s="103">
        <v>0</v>
      </c>
      <c r="H227" s="103">
        <v>0</v>
      </c>
      <c r="I227" s="103">
        <f>H227-G227</f>
        <v>0</v>
      </c>
      <c r="J227" s="182"/>
    </row>
    <row r="228" spans="1:11" s="183" customFormat="1">
      <c r="A228" s="386">
        <v>232</v>
      </c>
      <c r="B228" s="202" t="s">
        <v>13</v>
      </c>
      <c r="C228" s="103"/>
      <c r="D228" s="103"/>
      <c r="E228" s="103"/>
      <c r="F228" s="103"/>
      <c r="G228" s="103"/>
      <c r="H228" s="103"/>
      <c r="I228" s="103">
        <f>H228-G228</f>
        <v>0</v>
      </c>
      <c r="J228" s="182"/>
    </row>
    <row r="229" spans="1:11" s="183" customFormat="1">
      <c r="A229" s="385" t="s">
        <v>105</v>
      </c>
      <c r="B229" s="205" t="s">
        <v>118</v>
      </c>
      <c r="C229" s="383">
        <f>SUM(C226:C228)</f>
        <v>0</v>
      </c>
      <c r="D229" s="383">
        <f t="shared" ref="D229:I229" si="39">SUM(D226:D228)</f>
        <v>0</v>
      </c>
      <c r="E229" s="383">
        <f t="shared" si="39"/>
        <v>0</v>
      </c>
      <c r="F229" s="383">
        <f>SUM(F226:F228)</f>
        <v>0</v>
      </c>
      <c r="G229" s="383">
        <f>SUM(G226:G228)</f>
        <v>0</v>
      </c>
      <c r="H229" s="383">
        <f>SUM(H226:H228)</f>
        <v>0</v>
      </c>
      <c r="I229" s="383">
        <f t="shared" si="39"/>
        <v>0</v>
      </c>
      <c r="J229" s="182"/>
    </row>
    <row r="230" spans="1:11" s="183" customFormat="1">
      <c r="A230" s="385" t="s">
        <v>106</v>
      </c>
      <c r="B230" s="385" t="s">
        <v>27</v>
      </c>
      <c r="C230" s="383">
        <f t="shared" ref="C230:I230" si="40">C225+C229</f>
        <v>0</v>
      </c>
      <c r="D230" s="383">
        <f t="shared" si="40"/>
        <v>0</v>
      </c>
      <c r="E230" s="383">
        <f t="shared" si="40"/>
        <v>0</v>
      </c>
      <c r="F230" s="383">
        <f>F225+F229</f>
        <v>0</v>
      </c>
      <c r="G230" s="383">
        <f>G225+G229</f>
        <v>0</v>
      </c>
      <c r="H230" s="383">
        <f>H225+H229</f>
        <v>0</v>
      </c>
      <c r="I230" s="383">
        <f t="shared" si="40"/>
        <v>0</v>
      </c>
      <c r="J230" s="182"/>
    </row>
    <row r="231" spans="1:11" s="183" customFormat="1">
      <c r="A231" s="555" t="s">
        <v>109</v>
      </c>
      <c r="B231" s="555"/>
      <c r="C231" s="383">
        <v>73165</v>
      </c>
      <c r="D231" s="383">
        <v>0</v>
      </c>
      <c r="E231" s="383">
        <v>0</v>
      </c>
      <c r="F231" s="383">
        <v>0</v>
      </c>
      <c r="G231" s="383">
        <v>0</v>
      </c>
      <c r="H231" s="383">
        <v>0</v>
      </c>
      <c r="I231" s="383">
        <f>H231-G231</f>
        <v>0</v>
      </c>
      <c r="J231" s="182"/>
    </row>
    <row r="232" spans="1:11" s="183" customFormat="1">
      <c r="A232" s="555" t="s">
        <v>110</v>
      </c>
      <c r="B232" s="555"/>
      <c r="C232" s="383">
        <f>C221+C230+C231</f>
        <v>1018285.9</v>
      </c>
      <c r="D232" s="383">
        <f t="shared" ref="D232:I232" si="41">D221+D230+D231</f>
        <v>1043000</v>
      </c>
      <c r="E232" s="383">
        <f t="shared" si="41"/>
        <v>1036241</v>
      </c>
      <c r="F232" s="383">
        <f t="shared" si="41"/>
        <v>1034575</v>
      </c>
      <c r="G232" s="383">
        <f t="shared" si="41"/>
        <v>374570.3</v>
      </c>
      <c r="H232" s="383">
        <f t="shared" si="41"/>
        <v>172646.30000000002</v>
      </c>
      <c r="I232" s="383">
        <f t="shared" si="41"/>
        <v>-201923.99999999997</v>
      </c>
      <c r="J232" s="182"/>
    </row>
    <row r="233" spans="1:11" s="183" customFormat="1">
      <c r="A233" s="207"/>
      <c r="B233" s="208"/>
      <c r="C233" s="208"/>
      <c r="D233" s="209"/>
      <c r="E233" s="209"/>
      <c r="F233" s="578" t="s">
        <v>211</v>
      </c>
      <c r="G233" s="578"/>
      <c r="H233" s="383">
        <f>H232-H231</f>
        <v>172646.30000000002</v>
      </c>
      <c r="I233" s="209"/>
      <c r="J233" s="182"/>
      <c r="K233" s="382">
        <f>H233/F232</f>
        <v>0.16687654350820386</v>
      </c>
    </row>
    <row r="234" spans="1:11" s="183" customFormat="1">
      <c r="A234" s="193"/>
      <c r="B234" s="219"/>
      <c r="C234" s="219"/>
      <c r="D234" s="220"/>
      <c r="E234" s="220"/>
      <c r="F234" s="220"/>
      <c r="G234" s="220"/>
      <c r="H234" s="220"/>
      <c r="I234" s="220"/>
    </row>
    <row r="235" spans="1:11" s="199" customFormat="1">
      <c r="A235" s="569" t="s">
        <v>14</v>
      </c>
      <c r="B235" s="221" t="s">
        <v>137</v>
      </c>
      <c r="C235" s="563" t="s">
        <v>15</v>
      </c>
      <c r="D235" s="564"/>
      <c r="E235" s="384" t="s">
        <v>113</v>
      </c>
      <c r="F235" s="579" t="s">
        <v>81</v>
      </c>
      <c r="G235" s="580"/>
      <c r="H235" s="193"/>
      <c r="I235" s="193"/>
    </row>
    <row r="236" spans="1:11" s="183" customFormat="1">
      <c r="A236" s="570"/>
      <c r="B236" s="222" t="s">
        <v>112</v>
      </c>
      <c r="C236" s="565"/>
      <c r="D236" s="566"/>
      <c r="E236" s="223" t="s">
        <v>112</v>
      </c>
      <c r="F236" s="561"/>
      <c r="G236" s="562"/>
      <c r="H236" s="195"/>
      <c r="I236" s="195"/>
    </row>
    <row r="237" spans="1:11" s="183" customFormat="1">
      <c r="A237" s="571"/>
      <c r="B237" s="386" t="s">
        <v>432</v>
      </c>
      <c r="C237" s="567"/>
      <c r="D237" s="568"/>
      <c r="E237" s="223" t="s">
        <v>114</v>
      </c>
      <c r="F237" s="561" t="s">
        <v>433</v>
      </c>
      <c r="G237" s="562"/>
      <c r="H237" s="226"/>
      <c r="I237" s="195"/>
    </row>
    <row r="238" spans="1:11" s="183" customFormat="1">
      <c r="A238" s="189"/>
      <c r="D238" s="189"/>
      <c r="E238" s="189"/>
      <c r="F238" s="189"/>
      <c r="G238" s="189"/>
      <c r="H238" s="189"/>
      <c r="I238" s="189"/>
    </row>
    <row r="239" spans="1:11" s="183" customFormat="1">
      <c r="A239" s="189"/>
      <c r="D239" s="189"/>
      <c r="E239" s="189"/>
      <c r="F239" s="218"/>
      <c r="G239" s="189"/>
      <c r="H239" s="189"/>
      <c r="I239" s="189"/>
    </row>
    <row r="240" spans="1:11" s="183" customFormat="1">
      <c r="A240" s="189"/>
      <c r="C240" s="227"/>
      <c r="D240" s="227"/>
      <c r="E240" s="227"/>
      <c r="F240" s="227"/>
      <c r="G240" s="227"/>
      <c r="H240" s="227"/>
      <c r="I240" s="189"/>
    </row>
    <row r="241" spans="1:9" s="183" customFormat="1">
      <c r="A241" s="189"/>
      <c r="C241" s="227"/>
      <c r="D241" s="227"/>
      <c r="E241" s="227"/>
      <c r="F241" s="227"/>
      <c r="G241" s="227"/>
      <c r="H241" s="227"/>
      <c r="I241" s="189"/>
    </row>
    <row r="242" spans="1:9" s="183" customFormat="1">
      <c r="A242" s="189"/>
      <c r="C242" s="227"/>
      <c r="D242" s="227"/>
      <c r="E242" s="227"/>
      <c r="F242" s="227"/>
      <c r="G242" s="227"/>
      <c r="H242" s="227"/>
      <c r="I242" s="189"/>
    </row>
    <row r="243" spans="1:9">
      <c r="C243" s="227"/>
      <c r="D243" s="227"/>
      <c r="E243" s="227"/>
      <c r="F243" s="227"/>
      <c r="G243" s="227"/>
      <c r="H243" s="227"/>
    </row>
    <row r="244" spans="1:9">
      <c r="C244" s="227"/>
      <c r="D244" s="227"/>
      <c r="E244" s="227"/>
      <c r="F244" s="227"/>
      <c r="G244" s="227"/>
      <c r="H244" s="227"/>
    </row>
    <row r="245" spans="1:9">
      <c r="C245" s="227"/>
      <c r="D245" s="227"/>
      <c r="E245" s="227"/>
      <c r="F245" s="227"/>
      <c r="G245" s="227"/>
      <c r="H245" s="227"/>
    </row>
    <row r="246" spans="1:9">
      <c r="C246" s="227"/>
      <c r="D246" s="227"/>
      <c r="E246" s="227"/>
      <c r="F246" s="227"/>
      <c r="G246" s="227"/>
      <c r="H246" s="227"/>
    </row>
    <row r="247" spans="1:9">
      <c r="C247" s="227"/>
      <c r="D247" s="227"/>
      <c r="E247" s="227"/>
      <c r="F247" s="227"/>
      <c r="G247" s="227"/>
      <c r="H247" s="227"/>
    </row>
    <row r="248" spans="1:9">
      <c r="H248" s="376"/>
    </row>
  </sheetData>
  <mergeCells count="133">
    <mergeCell ref="I109:I111"/>
    <mergeCell ref="C143:C145"/>
    <mergeCell ref="E75:E77"/>
    <mergeCell ref="I143:I145"/>
    <mergeCell ref="C109:C111"/>
    <mergeCell ref="D109:D111"/>
    <mergeCell ref="C75:C77"/>
    <mergeCell ref="C99:D101"/>
    <mergeCell ref="F99:G99"/>
    <mergeCell ref="E109:E111"/>
    <mergeCell ref="E143:E145"/>
    <mergeCell ref="F143:F145"/>
    <mergeCell ref="F135:G135"/>
    <mergeCell ref="F101:G101"/>
    <mergeCell ref="F131:G131"/>
    <mergeCell ref="F100:G100"/>
    <mergeCell ref="F109:F111"/>
    <mergeCell ref="H109:H111"/>
    <mergeCell ref="C107:G108"/>
    <mergeCell ref="A99:A101"/>
    <mergeCell ref="C73:G74"/>
    <mergeCell ref="D75:D77"/>
    <mergeCell ref="F97:G97"/>
    <mergeCell ref="F133:G133"/>
    <mergeCell ref="C167:D169"/>
    <mergeCell ref="A164:B164"/>
    <mergeCell ref="A129:B129"/>
    <mergeCell ref="A130:B130"/>
    <mergeCell ref="F169:G169"/>
    <mergeCell ref="F165:G165"/>
    <mergeCell ref="A143:A145"/>
    <mergeCell ref="B143:B145"/>
    <mergeCell ref="A109:A111"/>
    <mergeCell ref="B109:B111"/>
    <mergeCell ref="A167:A169"/>
    <mergeCell ref="A163:B163"/>
    <mergeCell ref="I211:I213"/>
    <mergeCell ref="C141:G142"/>
    <mergeCell ref="C175:G176"/>
    <mergeCell ref="C209:G210"/>
    <mergeCell ref="C211:C213"/>
    <mergeCell ref="I177:I179"/>
    <mergeCell ref="D211:D213"/>
    <mergeCell ref="E211:E213"/>
    <mergeCell ref="H143:H145"/>
    <mergeCell ref="F201:G201"/>
    <mergeCell ref="H211:H213"/>
    <mergeCell ref="F177:F179"/>
    <mergeCell ref="G177:G179"/>
    <mergeCell ref="H177:H179"/>
    <mergeCell ref="G211:G213"/>
    <mergeCell ref="C177:C179"/>
    <mergeCell ref="D177:D179"/>
    <mergeCell ref="E177:E179"/>
    <mergeCell ref="F203:G203"/>
    <mergeCell ref="F199:G199"/>
    <mergeCell ref="F202:G202"/>
    <mergeCell ref="C201:D203"/>
    <mergeCell ref="F167:G167"/>
    <mergeCell ref="F168:G168"/>
    <mergeCell ref="I41:I43"/>
    <mergeCell ref="I75:I77"/>
    <mergeCell ref="F65:G65"/>
    <mergeCell ref="F66:G66"/>
    <mergeCell ref="H41:H43"/>
    <mergeCell ref="I7:I9"/>
    <mergeCell ref="H75:H77"/>
    <mergeCell ref="H7:H9"/>
    <mergeCell ref="F31:G31"/>
    <mergeCell ref="F32:G32"/>
    <mergeCell ref="F75:F77"/>
    <mergeCell ref="F67:G67"/>
    <mergeCell ref="F33:G33"/>
    <mergeCell ref="G7:G9"/>
    <mergeCell ref="G41:G43"/>
    <mergeCell ref="C7:C9"/>
    <mergeCell ref="F29:G29"/>
    <mergeCell ref="C31:D33"/>
    <mergeCell ref="E7:E9"/>
    <mergeCell ref="F41:F43"/>
    <mergeCell ref="F7:F9"/>
    <mergeCell ref="D7:D9"/>
    <mergeCell ref="A3:B3"/>
    <mergeCell ref="A235:A237"/>
    <mergeCell ref="A7:A9"/>
    <mergeCell ref="A31:A33"/>
    <mergeCell ref="A27:B27"/>
    <mergeCell ref="A28:B28"/>
    <mergeCell ref="B7:B9"/>
    <mergeCell ref="A62:B62"/>
    <mergeCell ref="A105:B105"/>
    <mergeCell ref="A139:B139"/>
    <mergeCell ref="A173:B173"/>
    <mergeCell ref="A177:A179"/>
    <mergeCell ref="B177:B179"/>
    <mergeCell ref="A207:B207"/>
    <mergeCell ref="A197:B197"/>
    <mergeCell ref="A198:B198"/>
    <mergeCell ref="A201:A203"/>
    <mergeCell ref="C235:D237"/>
    <mergeCell ref="F235:G235"/>
    <mergeCell ref="F236:G236"/>
    <mergeCell ref="A211:A213"/>
    <mergeCell ref="B211:B213"/>
    <mergeCell ref="A231:B231"/>
    <mergeCell ref="F211:F213"/>
    <mergeCell ref="A232:B232"/>
    <mergeCell ref="F233:G233"/>
    <mergeCell ref="F237:G237"/>
    <mergeCell ref="C5:G6"/>
    <mergeCell ref="C39:G40"/>
    <mergeCell ref="C41:C43"/>
    <mergeCell ref="A37:B37"/>
    <mergeCell ref="G109:G111"/>
    <mergeCell ref="G143:G145"/>
    <mergeCell ref="F134:G134"/>
    <mergeCell ref="C133:D135"/>
    <mergeCell ref="A75:A77"/>
    <mergeCell ref="B75:B77"/>
    <mergeCell ref="A95:B95"/>
    <mergeCell ref="A41:A43"/>
    <mergeCell ref="B41:B43"/>
    <mergeCell ref="A61:B61"/>
    <mergeCell ref="A65:A67"/>
    <mergeCell ref="A133:A135"/>
    <mergeCell ref="A71:B71"/>
    <mergeCell ref="D143:D145"/>
    <mergeCell ref="A96:B96"/>
    <mergeCell ref="C65:D67"/>
    <mergeCell ref="F63:G63"/>
    <mergeCell ref="G75:G77"/>
    <mergeCell ref="D41:D43"/>
    <mergeCell ref="E41:E43"/>
  </mergeCells>
  <phoneticPr fontId="3" type="noConversion"/>
  <pageMargins left="0" right="0" top="0" bottom="0" header="0" footer="0"/>
  <pageSetup paperSize="9" orientation="landscape" horizontalDpi="4294967293" verticalDpi="4294967293" r:id="rId1"/>
  <headerFooter alignWithMargins="0"/>
  <rowBreaks count="6" manualBreakCount="6">
    <brk id="34" max="8" man="1"/>
    <brk id="68" max="8" man="1"/>
    <brk id="102" max="8" man="1"/>
    <brk id="136" max="8" man="1"/>
    <brk id="170" max="8" man="1"/>
    <brk id="2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2"/>
  <sheetViews>
    <sheetView topLeftCell="A235" zoomScale="80" zoomScaleNormal="80" workbookViewId="0">
      <selection activeCell="H255" sqref="H255:I255"/>
    </sheetView>
  </sheetViews>
  <sheetFormatPr defaultColWidth="9.140625" defaultRowHeight="12.75"/>
  <cols>
    <col min="1" max="1" width="9.5703125" style="138" customWidth="1"/>
    <col min="2" max="2" width="28.42578125" style="138" customWidth="1"/>
    <col min="3" max="3" width="14.7109375" style="138" customWidth="1"/>
    <col min="4" max="4" width="14.85546875" style="138" customWidth="1"/>
    <col min="5" max="5" width="16.28515625" style="138" customWidth="1"/>
    <col min="6" max="7" width="14.85546875" style="138" customWidth="1"/>
    <col min="8" max="8" width="19.42578125" style="370" customWidth="1"/>
    <col min="9" max="9" width="14.85546875" style="138" customWidth="1"/>
    <col min="10" max="10" width="14.85546875" style="370" customWidth="1"/>
    <col min="11" max="11" width="19.42578125" style="370" customWidth="1"/>
    <col min="12" max="12" width="17" style="138" customWidth="1"/>
    <col min="13" max="13" width="20.140625" style="138" customWidth="1"/>
    <col min="14" max="14" width="20" style="370" customWidth="1"/>
    <col min="15" max="15" width="20" style="138" customWidth="1"/>
    <col min="16" max="16" width="13" style="138" customWidth="1"/>
    <col min="17" max="17" width="12.42578125" style="138" customWidth="1"/>
    <col min="18" max="18" width="12.7109375" style="138" customWidth="1"/>
    <col min="19" max="19" width="26.28515625" style="138" customWidth="1"/>
    <col min="20" max="16384" width="9.140625" style="138"/>
  </cols>
  <sheetData>
    <row r="1" spans="1:19" s="105" customFormat="1">
      <c r="H1" s="137"/>
      <c r="J1" s="137"/>
      <c r="K1" s="137"/>
      <c r="N1" s="137"/>
    </row>
    <row r="2" spans="1:19" s="232" customFormat="1">
      <c r="A2" s="230" t="s">
        <v>119</v>
      </c>
      <c r="B2" s="106"/>
      <c r="C2" s="106"/>
      <c r="D2" s="106"/>
      <c r="E2" s="106"/>
      <c r="F2" s="106"/>
      <c r="G2" s="106"/>
      <c r="H2" s="231"/>
      <c r="I2" s="106"/>
      <c r="J2" s="231"/>
      <c r="K2" s="231"/>
      <c r="L2" s="106"/>
      <c r="M2" s="106"/>
      <c r="N2" s="231"/>
    </row>
    <row r="3" spans="1:19" s="232" customFormat="1">
      <c r="A3" s="233" t="s">
        <v>435</v>
      </c>
      <c r="B3" s="233"/>
      <c r="C3" s="106"/>
      <c r="D3" s="106"/>
      <c r="E3" s="106"/>
      <c r="F3" s="106"/>
      <c r="G3" s="106"/>
      <c r="H3" s="231"/>
      <c r="I3" s="106"/>
      <c r="J3" s="231"/>
      <c r="K3" s="231"/>
      <c r="L3" s="106"/>
      <c r="M3" s="106"/>
      <c r="N3" s="231"/>
    </row>
    <row r="4" spans="1:19" s="232" customFormat="1">
      <c r="A4" s="230"/>
      <c r="B4" s="106"/>
      <c r="C4" s="106"/>
      <c r="D4" s="106"/>
      <c r="E4" s="106"/>
      <c r="F4" s="106"/>
      <c r="G4" s="106"/>
      <c r="H4" s="231"/>
      <c r="I4" s="106"/>
      <c r="J4" s="231"/>
      <c r="K4" s="231"/>
      <c r="L4" s="106"/>
      <c r="M4" s="106"/>
      <c r="N4" s="231"/>
    </row>
    <row r="5" spans="1:19" s="105" customFormat="1" ht="25.5">
      <c r="A5" s="234" t="s">
        <v>18</v>
      </c>
      <c r="B5" s="235" t="s">
        <v>78</v>
      </c>
      <c r="C5" s="107" t="s">
        <v>19</v>
      </c>
      <c r="D5" s="107">
        <v>13</v>
      </c>
      <c r="E5" s="108"/>
      <c r="F5" s="108"/>
      <c r="G5" s="108"/>
      <c r="H5" s="236"/>
      <c r="I5" s="108"/>
      <c r="J5" s="236"/>
      <c r="K5" s="236"/>
      <c r="L5" s="108"/>
      <c r="M5" s="108"/>
      <c r="N5" s="236"/>
    </row>
    <row r="6" spans="1:19" s="105" customFormat="1">
      <c r="A6" s="237"/>
      <c r="B6" s="390"/>
      <c r="C6" s="390"/>
      <c r="D6" s="390"/>
      <c r="E6" s="108"/>
      <c r="F6" s="108"/>
      <c r="G6" s="108"/>
      <c r="H6" s="236"/>
      <c r="I6" s="108"/>
      <c r="J6" s="236"/>
      <c r="K6" s="236"/>
      <c r="L6" s="108"/>
      <c r="M6" s="108"/>
      <c r="N6" s="236"/>
    </row>
    <row r="7" spans="1:19" s="105" customFormat="1" ht="25.5">
      <c r="A7" s="234" t="s">
        <v>1</v>
      </c>
      <c r="B7" s="235" t="s">
        <v>49</v>
      </c>
      <c r="C7" s="238" t="s">
        <v>26</v>
      </c>
      <c r="D7" s="109" t="s">
        <v>69</v>
      </c>
      <c r="E7" s="110"/>
      <c r="F7" s="111"/>
      <c r="G7" s="111"/>
      <c r="H7" s="236"/>
      <c r="I7" s="111"/>
      <c r="J7" s="375"/>
      <c r="K7" s="236"/>
      <c r="L7" s="108"/>
      <c r="M7" s="108"/>
      <c r="N7" s="236"/>
    </row>
    <row r="8" spans="1:19" s="105" customFormat="1" ht="13.5" thickBot="1">
      <c r="A8" s="611"/>
      <c r="B8" s="614"/>
      <c r="H8" s="137"/>
      <c r="J8" s="137"/>
      <c r="K8" s="137"/>
      <c r="N8" s="137"/>
    </row>
    <row r="9" spans="1:19" s="240" customFormat="1" ht="18.75" customHeight="1" thickBot="1">
      <c r="A9" s="239"/>
      <c r="B9" s="239" t="s">
        <v>102</v>
      </c>
      <c r="C9" s="239"/>
      <c r="D9" s="624" t="s">
        <v>41</v>
      </c>
      <c r="E9" s="625"/>
      <c r="F9" s="626"/>
      <c r="G9" s="602" t="s">
        <v>42</v>
      </c>
      <c r="H9" s="603"/>
      <c r="I9" s="604"/>
      <c r="J9" s="602" t="s">
        <v>43</v>
      </c>
      <c r="K9" s="603"/>
      <c r="L9" s="604"/>
      <c r="M9" s="602" t="s">
        <v>44</v>
      </c>
      <c r="N9" s="603"/>
      <c r="O9" s="604"/>
      <c r="P9" s="602" t="s">
        <v>130</v>
      </c>
      <c r="Q9" s="603"/>
      <c r="R9" s="604"/>
      <c r="S9" s="635" t="s">
        <v>21</v>
      </c>
    </row>
    <row r="10" spans="1:19" s="241" customFormat="1" ht="12.75" customHeight="1">
      <c r="A10" s="620" t="s">
        <v>0</v>
      </c>
      <c r="B10" s="620" t="s">
        <v>120</v>
      </c>
      <c r="C10" s="620" t="s">
        <v>121</v>
      </c>
      <c r="D10" s="622" t="s">
        <v>122</v>
      </c>
      <c r="E10" s="629" t="s">
        <v>123</v>
      </c>
      <c r="F10" s="612" t="s">
        <v>129</v>
      </c>
      <c r="G10" s="622" t="s">
        <v>124</v>
      </c>
      <c r="H10" s="627" t="s">
        <v>450</v>
      </c>
      <c r="I10" s="633" t="s">
        <v>128</v>
      </c>
      <c r="J10" s="631" t="s">
        <v>125</v>
      </c>
      <c r="K10" s="627" t="s">
        <v>126</v>
      </c>
      <c r="L10" s="612" t="s">
        <v>127</v>
      </c>
      <c r="M10" s="622" t="s">
        <v>133</v>
      </c>
      <c r="N10" s="627" t="s">
        <v>134</v>
      </c>
      <c r="O10" s="612" t="s">
        <v>135</v>
      </c>
      <c r="P10" s="622" t="s">
        <v>45</v>
      </c>
      <c r="Q10" s="629" t="s">
        <v>46</v>
      </c>
      <c r="R10" s="612" t="s">
        <v>47</v>
      </c>
      <c r="S10" s="636"/>
    </row>
    <row r="11" spans="1:19" s="241" customFormat="1" ht="47.25" customHeight="1" thickBot="1">
      <c r="A11" s="621"/>
      <c r="B11" s="621"/>
      <c r="C11" s="621"/>
      <c r="D11" s="623"/>
      <c r="E11" s="630"/>
      <c r="F11" s="613"/>
      <c r="G11" s="623"/>
      <c r="H11" s="628"/>
      <c r="I11" s="634"/>
      <c r="J11" s="632"/>
      <c r="K11" s="628"/>
      <c r="L11" s="613"/>
      <c r="M11" s="623"/>
      <c r="N11" s="628"/>
      <c r="O11" s="613"/>
      <c r="P11" s="623"/>
      <c r="Q11" s="630"/>
      <c r="R11" s="613"/>
      <c r="S11" s="637"/>
    </row>
    <row r="12" spans="1:19" s="105" customFormat="1" ht="25.5">
      <c r="A12" s="242" t="s">
        <v>35</v>
      </c>
      <c r="B12" s="243" t="s">
        <v>212</v>
      </c>
      <c r="C12" s="243" t="s">
        <v>151</v>
      </c>
      <c r="D12" s="244">
        <v>72</v>
      </c>
      <c r="E12" s="245">
        <v>1529883.6</v>
      </c>
      <c r="F12" s="169">
        <f t="shared" ref="F12:F21" si="0">E12/D12</f>
        <v>21248.383333333335</v>
      </c>
      <c r="G12" s="244" t="s">
        <v>443</v>
      </c>
      <c r="H12" s="246">
        <v>377200</v>
      </c>
      <c r="I12" s="247">
        <f t="shared" ref="I12:I21" si="1">H12/G12</f>
        <v>7544</v>
      </c>
      <c r="J12" s="434">
        <v>50</v>
      </c>
      <c r="K12" s="246">
        <v>340479</v>
      </c>
      <c r="L12" s="247">
        <f t="shared" ref="L12:L21" si="2">K12/J12</f>
        <v>6809.58</v>
      </c>
      <c r="M12" s="244">
        <v>21</v>
      </c>
      <c r="N12" s="246">
        <v>118559.6</v>
      </c>
      <c r="O12" s="247">
        <f t="shared" ref="O12:O21" si="3">N12/M12</f>
        <v>5645.695238095238</v>
      </c>
      <c r="P12" s="244">
        <f>O12-F12</f>
        <v>-15602.688095238096</v>
      </c>
      <c r="Q12" s="246">
        <f>O12-I12</f>
        <v>-1898.304761904762</v>
      </c>
      <c r="R12" s="247">
        <f>O12-L12</f>
        <v>-1163.8847619047619</v>
      </c>
      <c r="S12" s="248" t="s">
        <v>31</v>
      </c>
    </row>
    <row r="13" spans="1:19" s="105" customFormat="1" ht="25.5">
      <c r="A13" s="249" t="s">
        <v>36</v>
      </c>
      <c r="B13" s="250" t="s">
        <v>265</v>
      </c>
      <c r="C13" s="250" t="s">
        <v>276</v>
      </c>
      <c r="D13" s="251">
        <v>0</v>
      </c>
      <c r="E13" s="140">
        <v>0</v>
      </c>
      <c r="F13" s="252" t="e">
        <f t="shared" si="0"/>
        <v>#DIV/0!</v>
      </c>
      <c r="G13" s="251">
        <v>0</v>
      </c>
      <c r="H13" s="139">
        <v>0</v>
      </c>
      <c r="I13" s="164" t="e">
        <f t="shared" si="1"/>
        <v>#DIV/0!</v>
      </c>
      <c r="J13" s="253">
        <v>0</v>
      </c>
      <c r="K13" s="139">
        <v>0</v>
      </c>
      <c r="L13" s="164" t="e">
        <f t="shared" si="2"/>
        <v>#DIV/0!</v>
      </c>
      <c r="M13" s="251"/>
      <c r="N13" s="139">
        <v>0</v>
      </c>
      <c r="O13" s="164" t="e">
        <f t="shared" si="3"/>
        <v>#DIV/0!</v>
      </c>
      <c r="P13" s="244" t="e">
        <f t="shared" ref="P13:P21" si="4">O13-F13</f>
        <v>#DIV/0!</v>
      </c>
      <c r="Q13" s="246" t="e">
        <f t="shared" ref="Q13:Q21" si="5">O13-I13</f>
        <v>#DIV/0!</v>
      </c>
      <c r="R13" s="247" t="e">
        <f t="shared" ref="R13:R21" si="6">O13-L13</f>
        <v>#DIV/0!</v>
      </c>
      <c r="S13" s="254"/>
    </row>
    <row r="14" spans="1:19" s="105" customFormat="1" ht="25.5">
      <c r="A14" s="249" t="s">
        <v>23</v>
      </c>
      <c r="B14" s="250" t="s">
        <v>266</v>
      </c>
      <c r="C14" s="250" t="s">
        <v>290</v>
      </c>
      <c r="D14" s="251">
        <v>0</v>
      </c>
      <c r="E14" s="140">
        <v>0</v>
      </c>
      <c r="F14" s="252" t="e">
        <f t="shared" si="0"/>
        <v>#DIV/0!</v>
      </c>
      <c r="G14" s="251">
        <v>0</v>
      </c>
      <c r="H14" s="139">
        <v>0</v>
      </c>
      <c r="I14" s="164" t="e">
        <f t="shared" si="1"/>
        <v>#DIV/0!</v>
      </c>
      <c r="J14" s="253">
        <v>0</v>
      </c>
      <c r="K14" s="139">
        <v>0</v>
      </c>
      <c r="L14" s="164" t="e">
        <f t="shared" si="2"/>
        <v>#DIV/0!</v>
      </c>
      <c r="M14" s="251"/>
      <c r="N14" s="139">
        <v>0</v>
      </c>
      <c r="O14" s="164" t="e">
        <f t="shared" si="3"/>
        <v>#DIV/0!</v>
      </c>
      <c r="P14" s="244" t="e">
        <f t="shared" si="4"/>
        <v>#DIV/0!</v>
      </c>
      <c r="Q14" s="246" t="e">
        <f t="shared" si="5"/>
        <v>#DIV/0!</v>
      </c>
      <c r="R14" s="247" t="e">
        <f t="shared" si="6"/>
        <v>#DIV/0!</v>
      </c>
      <c r="S14" s="254"/>
    </row>
    <row r="15" spans="1:19" s="125" customFormat="1" ht="25.5">
      <c r="A15" s="249" t="s">
        <v>24</v>
      </c>
      <c r="B15" s="255" t="s">
        <v>238</v>
      </c>
      <c r="C15" s="255" t="s">
        <v>245</v>
      </c>
      <c r="D15" s="256"/>
      <c r="E15" s="185"/>
      <c r="F15" s="257">
        <v>0</v>
      </c>
      <c r="G15" s="256"/>
      <c r="H15" s="171"/>
      <c r="I15" s="258" t="e">
        <f t="shared" si="1"/>
        <v>#DIV/0!</v>
      </c>
      <c r="J15" s="259"/>
      <c r="K15" s="171"/>
      <c r="L15" s="258" t="e">
        <f t="shared" si="2"/>
        <v>#DIV/0!</v>
      </c>
      <c r="M15" s="256"/>
      <c r="N15" s="171"/>
      <c r="O15" s="258" t="e">
        <f t="shared" si="3"/>
        <v>#DIV/0!</v>
      </c>
      <c r="P15" s="244" t="e">
        <f t="shared" si="4"/>
        <v>#DIV/0!</v>
      </c>
      <c r="Q15" s="246" t="e">
        <f t="shared" si="5"/>
        <v>#DIV/0!</v>
      </c>
      <c r="R15" s="247" t="e">
        <f t="shared" si="6"/>
        <v>#DIV/0!</v>
      </c>
      <c r="S15" s="260"/>
    </row>
    <row r="16" spans="1:19" s="105" customFormat="1" ht="25.9" customHeight="1">
      <c r="A16" s="435" t="s">
        <v>25</v>
      </c>
      <c r="B16" s="250" t="s">
        <v>262</v>
      </c>
      <c r="C16" s="250" t="s">
        <v>239</v>
      </c>
      <c r="D16" s="251"/>
      <c r="E16" s="140"/>
      <c r="F16" s="252">
        <v>0</v>
      </c>
      <c r="G16" s="251"/>
      <c r="H16" s="139"/>
      <c r="I16" s="164" t="e">
        <f t="shared" si="1"/>
        <v>#DIV/0!</v>
      </c>
      <c r="J16" s="253"/>
      <c r="K16" s="139"/>
      <c r="L16" s="164" t="e">
        <f t="shared" si="2"/>
        <v>#DIV/0!</v>
      </c>
      <c r="M16" s="251"/>
      <c r="N16" s="139"/>
      <c r="O16" s="164" t="e">
        <f>N16/M16</f>
        <v>#DIV/0!</v>
      </c>
      <c r="P16" s="244" t="e">
        <f t="shared" si="4"/>
        <v>#DIV/0!</v>
      </c>
      <c r="Q16" s="246" t="e">
        <f t="shared" si="5"/>
        <v>#DIV/0!</v>
      </c>
      <c r="R16" s="247" t="e">
        <f t="shared" si="6"/>
        <v>#DIV/0!</v>
      </c>
      <c r="S16" s="254"/>
    </row>
    <row r="17" spans="1:19" s="105" customFormat="1" ht="25.5">
      <c r="A17" s="435" t="s">
        <v>32</v>
      </c>
      <c r="B17" s="250" t="s">
        <v>257</v>
      </c>
      <c r="C17" s="250" t="s">
        <v>259</v>
      </c>
      <c r="D17" s="251"/>
      <c r="E17" s="140"/>
      <c r="F17" s="252">
        <v>0</v>
      </c>
      <c r="G17" s="251"/>
      <c r="H17" s="139"/>
      <c r="I17" s="164" t="e">
        <f t="shared" si="1"/>
        <v>#DIV/0!</v>
      </c>
      <c r="J17" s="253"/>
      <c r="K17" s="139"/>
      <c r="L17" s="164" t="e">
        <f t="shared" si="2"/>
        <v>#DIV/0!</v>
      </c>
      <c r="M17" s="251"/>
      <c r="N17" s="139"/>
      <c r="O17" s="164" t="e">
        <f>N17/M17</f>
        <v>#DIV/0!</v>
      </c>
      <c r="P17" s="244" t="e">
        <f t="shared" si="4"/>
        <v>#DIV/0!</v>
      </c>
      <c r="Q17" s="246" t="e">
        <f t="shared" si="5"/>
        <v>#DIV/0!</v>
      </c>
      <c r="R17" s="247" t="e">
        <f t="shared" si="6"/>
        <v>#DIV/0!</v>
      </c>
      <c r="S17" s="254"/>
    </row>
    <row r="18" spans="1:19" s="105" customFormat="1" ht="38.25">
      <c r="A18" s="435" t="s">
        <v>64</v>
      </c>
      <c r="B18" s="250" t="s">
        <v>260</v>
      </c>
      <c r="C18" s="250" t="s">
        <v>261</v>
      </c>
      <c r="D18" s="251"/>
      <c r="E18" s="140"/>
      <c r="F18" s="252">
        <v>0</v>
      </c>
      <c r="G18" s="251"/>
      <c r="H18" s="139"/>
      <c r="I18" s="164" t="e">
        <f t="shared" si="1"/>
        <v>#DIV/0!</v>
      </c>
      <c r="J18" s="253"/>
      <c r="K18" s="139"/>
      <c r="L18" s="164" t="e">
        <f t="shared" si="2"/>
        <v>#DIV/0!</v>
      </c>
      <c r="M18" s="251"/>
      <c r="N18" s="139"/>
      <c r="O18" s="164" t="e">
        <f>N18/M18</f>
        <v>#DIV/0!</v>
      </c>
      <c r="P18" s="244" t="e">
        <f t="shared" si="4"/>
        <v>#DIV/0!</v>
      </c>
      <c r="Q18" s="246" t="e">
        <f t="shared" si="5"/>
        <v>#DIV/0!</v>
      </c>
      <c r="R18" s="247" t="e">
        <f t="shared" si="6"/>
        <v>#DIV/0!</v>
      </c>
      <c r="S18" s="254"/>
    </row>
    <row r="19" spans="1:19" s="125" customFormat="1" ht="25.5">
      <c r="A19" s="435" t="s">
        <v>65</v>
      </c>
      <c r="B19" s="250" t="s">
        <v>185</v>
      </c>
      <c r="C19" s="250" t="s">
        <v>186</v>
      </c>
      <c r="D19" s="251">
        <v>27</v>
      </c>
      <c r="E19" s="140">
        <v>2173</v>
      </c>
      <c r="F19" s="252">
        <f t="shared" si="0"/>
        <v>80.481481481481481</v>
      </c>
      <c r="G19" s="251">
        <v>0</v>
      </c>
      <c r="H19" s="251">
        <v>0</v>
      </c>
      <c r="I19" s="164" t="e">
        <f t="shared" si="1"/>
        <v>#DIV/0!</v>
      </c>
      <c r="J19" s="251"/>
      <c r="K19" s="251"/>
      <c r="L19" s="164"/>
      <c r="M19" s="251"/>
      <c r="N19" s="139"/>
      <c r="O19" s="164"/>
      <c r="P19" s="244">
        <f t="shared" si="4"/>
        <v>-80.481481481481481</v>
      </c>
      <c r="Q19" s="246" t="e">
        <f t="shared" si="5"/>
        <v>#DIV/0!</v>
      </c>
      <c r="R19" s="247">
        <f t="shared" si="6"/>
        <v>0</v>
      </c>
      <c r="S19" s="254" t="s">
        <v>31</v>
      </c>
    </row>
    <row r="20" spans="1:19" s="125" customFormat="1" ht="25.5">
      <c r="A20" s="435" t="s">
        <v>41</v>
      </c>
      <c r="B20" s="250" t="s">
        <v>258</v>
      </c>
      <c r="C20" s="250" t="s">
        <v>187</v>
      </c>
      <c r="D20" s="251">
        <v>1</v>
      </c>
      <c r="E20" s="140">
        <v>2090</v>
      </c>
      <c r="F20" s="252">
        <f t="shared" si="0"/>
        <v>2090</v>
      </c>
      <c r="G20" s="251">
        <v>1</v>
      </c>
      <c r="H20" s="251">
        <v>3000</v>
      </c>
      <c r="I20" s="164">
        <f t="shared" si="1"/>
        <v>3000</v>
      </c>
      <c r="J20" s="251">
        <v>1</v>
      </c>
      <c r="K20" s="251">
        <v>3000</v>
      </c>
      <c r="L20" s="164">
        <f t="shared" si="2"/>
        <v>3000</v>
      </c>
      <c r="M20" s="251">
        <v>1</v>
      </c>
      <c r="N20" s="436">
        <v>1980</v>
      </c>
      <c r="O20" s="164">
        <f t="shared" si="3"/>
        <v>1980</v>
      </c>
      <c r="P20" s="244">
        <f t="shared" si="4"/>
        <v>-110</v>
      </c>
      <c r="Q20" s="246">
        <f t="shared" si="5"/>
        <v>-1020</v>
      </c>
      <c r="R20" s="247">
        <f t="shared" si="6"/>
        <v>-1020</v>
      </c>
      <c r="S20" s="254"/>
    </row>
    <row r="21" spans="1:19" s="125" customFormat="1" ht="24.6" customHeight="1" thickBot="1">
      <c r="A21" s="437" t="s">
        <v>70</v>
      </c>
      <c r="B21" s="317" t="s">
        <v>188</v>
      </c>
      <c r="C21" s="317" t="s">
        <v>189</v>
      </c>
      <c r="D21" s="438"/>
      <c r="E21" s="417"/>
      <c r="F21" s="439" t="e">
        <f t="shared" si="0"/>
        <v>#DIV/0!</v>
      </c>
      <c r="G21" s="438"/>
      <c r="H21" s="438"/>
      <c r="I21" s="419" t="e">
        <f t="shared" si="1"/>
        <v>#DIV/0!</v>
      </c>
      <c r="J21" s="440"/>
      <c r="K21" s="438"/>
      <c r="L21" s="419" t="e">
        <f t="shared" si="2"/>
        <v>#DIV/0!</v>
      </c>
      <c r="M21" s="438"/>
      <c r="N21" s="175"/>
      <c r="O21" s="281" t="e">
        <f t="shared" si="3"/>
        <v>#DIV/0!</v>
      </c>
      <c r="P21" s="441" t="e">
        <f t="shared" si="4"/>
        <v>#DIV/0!</v>
      </c>
      <c r="Q21" s="442" t="e">
        <f t="shared" si="5"/>
        <v>#DIV/0!</v>
      </c>
      <c r="R21" s="443" t="e">
        <f t="shared" si="6"/>
        <v>#DIV/0!</v>
      </c>
      <c r="S21" s="444" t="s">
        <v>31</v>
      </c>
    </row>
    <row r="22" spans="1:19" s="105" customFormat="1">
      <c r="B22" s="390"/>
      <c r="E22" s="115"/>
      <c r="F22" s="115"/>
      <c r="G22" s="115"/>
      <c r="H22" s="263"/>
      <c r="I22" s="115"/>
      <c r="J22" s="263"/>
      <c r="K22" s="263"/>
      <c r="L22" s="263"/>
      <c r="M22" s="263"/>
      <c r="N22" s="263"/>
    </row>
    <row r="23" spans="1:19" s="105" customFormat="1">
      <c r="B23" s="387"/>
      <c r="E23" s="115"/>
      <c r="F23" s="115"/>
      <c r="G23" s="115"/>
      <c r="H23" s="262"/>
      <c r="I23" s="115"/>
      <c r="J23" s="137"/>
      <c r="K23" s="262"/>
      <c r="L23" s="115"/>
      <c r="M23" s="115"/>
      <c r="N23" s="262"/>
    </row>
    <row r="24" spans="1:19" s="105" customFormat="1">
      <c r="B24" s="387"/>
      <c r="E24" s="115"/>
      <c r="F24" s="115"/>
      <c r="G24" s="115"/>
      <c r="H24" s="263"/>
      <c r="I24" s="115"/>
      <c r="J24" s="263"/>
      <c r="K24" s="263"/>
      <c r="L24" s="115"/>
      <c r="M24" s="115"/>
      <c r="N24" s="263"/>
    </row>
    <row r="25" spans="1:19" s="105" customFormat="1" ht="13.5" thickBot="1">
      <c r="A25" s="610" t="s">
        <v>131</v>
      </c>
      <c r="B25" s="611"/>
      <c r="C25" s="611"/>
      <c r="D25" s="611"/>
      <c r="E25" s="611"/>
      <c r="F25" s="611"/>
      <c r="H25" s="137"/>
      <c r="J25" s="137"/>
      <c r="K25" s="137"/>
      <c r="N25" s="137"/>
    </row>
    <row r="26" spans="1:19" s="105" customFormat="1" ht="39" thickBot="1">
      <c r="A26" s="264" t="s">
        <v>0</v>
      </c>
      <c r="B26" s="117" t="s">
        <v>120</v>
      </c>
      <c r="C26" s="117" t="s">
        <v>37</v>
      </c>
      <c r="D26" s="117" t="s">
        <v>28</v>
      </c>
      <c r="E26" s="117" t="s">
        <v>132</v>
      </c>
      <c r="F26" s="118" t="s">
        <v>21</v>
      </c>
      <c r="H26" s="137"/>
      <c r="J26" s="137"/>
      <c r="K26" s="137"/>
      <c r="N26" s="137"/>
    </row>
    <row r="27" spans="1:19" s="105" customFormat="1" ht="13.5" thickBot="1">
      <c r="A27" s="265" t="s">
        <v>35</v>
      </c>
      <c r="B27" s="266"/>
      <c r="C27" s="267"/>
      <c r="D27" s="127"/>
      <c r="E27" s="177"/>
      <c r="F27" s="179"/>
      <c r="H27" s="137"/>
      <c r="J27" s="137"/>
      <c r="K27" s="137"/>
      <c r="N27" s="137"/>
    </row>
    <row r="28" spans="1:19" s="105" customFormat="1" ht="26.25" thickBot="1">
      <c r="A28" s="265" t="s">
        <v>36</v>
      </c>
      <c r="B28" s="266" t="s">
        <v>212</v>
      </c>
      <c r="C28" s="267"/>
      <c r="D28" s="127"/>
      <c r="E28" s="177">
        <v>1576.5</v>
      </c>
      <c r="F28" s="179"/>
      <c r="H28" s="137"/>
      <c r="J28" s="137"/>
      <c r="K28" s="137"/>
      <c r="N28" s="137"/>
    </row>
    <row r="29" spans="1:19" s="105" customFormat="1">
      <c r="A29" s="390"/>
      <c r="B29" s="390"/>
      <c r="C29" s="390"/>
      <c r="D29" s="390"/>
      <c r="E29" s="120"/>
      <c r="F29" s="390"/>
      <c r="H29" s="137"/>
      <c r="J29" s="137"/>
      <c r="K29" s="137"/>
      <c r="N29" s="137"/>
    </row>
    <row r="30" spans="1:19" s="105" customFormat="1">
      <c r="A30" s="390"/>
      <c r="B30" s="390"/>
      <c r="C30" s="390"/>
      <c r="D30" s="390"/>
      <c r="E30" s="121"/>
      <c r="F30" s="390"/>
      <c r="H30" s="137"/>
      <c r="J30" s="137"/>
      <c r="K30" s="137"/>
      <c r="N30" s="137"/>
    </row>
    <row r="31" spans="1:19" s="125" customFormat="1">
      <c r="A31" s="592" t="s">
        <v>14</v>
      </c>
      <c r="B31" s="593"/>
      <c r="C31" s="107" t="s">
        <v>3</v>
      </c>
      <c r="D31" s="598"/>
      <c r="E31" s="599"/>
      <c r="F31" s="605" t="s">
        <v>15</v>
      </c>
      <c r="G31" s="107" t="s">
        <v>3</v>
      </c>
      <c r="H31" s="598" t="s">
        <v>81</v>
      </c>
      <c r="I31" s="599"/>
      <c r="J31" s="268"/>
      <c r="K31" s="268"/>
      <c r="N31" s="268"/>
    </row>
    <row r="32" spans="1:19" s="105" customFormat="1">
      <c r="A32" s="594"/>
      <c r="B32" s="595"/>
      <c r="C32" s="122" t="s">
        <v>16</v>
      </c>
      <c r="D32" s="600"/>
      <c r="E32" s="601"/>
      <c r="F32" s="606"/>
      <c r="G32" s="122" t="s">
        <v>16</v>
      </c>
      <c r="H32" s="600"/>
      <c r="I32" s="601"/>
      <c r="J32" s="137"/>
      <c r="K32" s="137"/>
      <c r="N32" s="137"/>
    </row>
    <row r="33" spans="1:19" s="105" customFormat="1">
      <c r="A33" s="596"/>
      <c r="B33" s="597"/>
      <c r="C33" s="122" t="s">
        <v>17</v>
      </c>
      <c r="D33" s="600" t="s">
        <v>433</v>
      </c>
      <c r="E33" s="601"/>
      <c r="F33" s="607"/>
      <c r="G33" s="122" t="s">
        <v>17</v>
      </c>
      <c r="H33" s="600" t="s">
        <v>433</v>
      </c>
      <c r="I33" s="601"/>
      <c r="J33" s="137"/>
      <c r="K33" s="137"/>
      <c r="N33" s="137"/>
    </row>
    <row r="34" spans="1:19" s="105" customFormat="1">
      <c r="H34" s="137"/>
      <c r="J34" s="137"/>
      <c r="K34" s="137"/>
      <c r="L34" s="269"/>
      <c r="M34" s="269"/>
      <c r="N34" s="236"/>
    </row>
    <row r="35" spans="1:19" s="105" customFormat="1">
      <c r="H35" s="137"/>
      <c r="J35" s="137"/>
      <c r="K35" s="137"/>
      <c r="L35" s="269"/>
      <c r="M35" s="269"/>
      <c r="N35" s="236"/>
    </row>
    <row r="36" spans="1:19" s="105" customFormat="1">
      <c r="H36" s="137"/>
      <c r="J36" s="137"/>
      <c r="K36" s="137"/>
      <c r="L36" s="269"/>
      <c r="M36" s="269"/>
      <c r="N36" s="236"/>
    </row>
    <row r="37" spans="1:19" s="105" customFormat="1">
      <c r="H37" s="137"/>
      <c r="J37" s="137"/>
      <c r="K37" s="137"/>
      <c r="L37" s="269"/>
      <c r="M37" s="269"/>
      <c r="N37" s="236"/>
    </row>
    <row r="38" spans="1:19" s="232" customFormat="1">
      <c r="A38" s="230" t="s">
        <v>119</v>
      </c>
      <c r="B38" s="106"/>
      <c r="C38" s="106"/>
      <c r="D38" s="106"/>
      <c r="E38" s="106"/>
      <c r="F38" s="106"/>
      <c r="G38" s="106"/>
      <c r="H38" s="231"/>
      <c r="I38" s="106"/>
      <c r="J38" s="231"/>
      <c r="K38" s="231"/>
      <c r="L38" s="270"/>
      <c r="M38" s="270"/>
      <c r="N38" s="231"/>
    </row>
    <row r="39" spans="1:19" s="232" customFormat="1">
      <c r="A39" s="233" t="s">
        <v>435</v>
      </c>
      <c r="B39" s="271"/>
      <c r="C39" s="106"/>
      <c r="D39" s="106"/>
      <c r="E39" s="106"/>
      <c r="F39" s="106"/>
      <c r="G39" s="106"/>
      <c r="H39" s="231"/>
      <c r="I39" s="106"/>
      <c r="J39" s="231"/>
      <c r="K39" s="231"/>
      <c r="L39" s="106"/>
      <c r="M39" s="106"/>
      <c r="N39" s="231"/>
    </row>
    <row r="40" spans="1:19" s="232" customFormat="1">
      <c r="A40" s="230"/>
      <c r="B40" s="106"/>
      <c r="C40" s="106"/>
      <c r="D40" s="106"/>
      <c r="E40" s="106"/>
      <c r="F40" s="106"/>
      <c r="G40" s="106"/>
      <c r="H40" s="231"/>
      <c r="I40" s="106"/>
      <c r="J40" s="231"/>
      <c r="K40" s="231"/>
      <c r="L40" s="106"/>
      <c r="M40" s="106"/>
      <c r="N40" s="231"/>
    </row>
    <row r="41" spans="1:19" s="105" customFormat="1" ht="25.5">
      <c r="A41" s="234" t="s">
        <v>18</v>
      </c>
      <c r="B41" s="235" t="s">
        <v>78</v>
      </c>
      <c r="C41" s="107" t="s">
        <v>19</v>
      </c>
      <c r="D41" s="107">
        <v>13</v>
      </c>
      <c r="E41" s="108"/>
      <c r="F41" s="108"/>
      <c r="G41" s="108"/>
      <c r="H41" s="236"/>
      <c r="I41" s="108"/>
      <c r="J41" s="236"/>
      <c r="K41" s="236"/>
      <c r="L41" s="108"/>
      <c r="M41" s="108"/>
      <c r="N41" s="236"/>
    </row>
    <row r="42" spans="1:19" s="105" customFormat="1">
      <c r="A42" s="237"/>
      <c r="B42" s="390"/>
      <c r="C42" s="390"/>
      <c r="D42" s="390"/>
      <c r="E42" s="108"/>
      <c r="F42" s="108"/>
      <c r="G42" s="108"/>
      <c r="H42" s="236"/>
      <c r="I42" s="108"/>
      <c r="J42" s="236"/>
      <c r="K42" s="236"/>
      <c r="L42" s="108"/>
      <c r="M42" s="108"/>
      <c r="N42" s="236"/>
    </row>
    <row r="43" spans="1:19" s="105" customFormat="1" ht="25.5">
      <c r="A43" s="234" t="s">
        <v>1</v>
      </c>
      <c r="B43" s="235" t="s">
        <v>51</v>
      </c>
      <c r="C43" s="238" t="s">
        <v>26</v>
      </c>
      <c r="D43" s="109" t="s">
        <v>50</v>
      </c>
      <c r="E43" s="110"/>
      <c r="F43" s="111"/>
      <c r="G43" s="111"/>
      <c r="H43" s="236"/>
      <c r="I43" s="111"/>
      <c r="J43" s="375"/>
      <c r="K43" s="236"/>
      <c r="L43" s="108"/>
      <c r="M43" s="108"/>
      <c r="N43" s="236"/>
    </row>
    <row r="44" spans="1:19" s="105" customFormat="1" ht="13.5" thickBot="1">
      <c r="A44" s="608"/>
      <c r="B44" s="609"/>
      <c r="H44" s="137"/>
      <c r="J44" s="137"/>
      <c r="K44" s="137"/>
      <c r="N44" s="137"/>
    </row>
    <row r="45" spans="1:19" s="240" customFormat="1" ht="13.5" thickBot="1">
      <c r="A45" s="239"/>
      <c r="B45" s="239" t="s">
        <v>102</v>
      </c>
      <c r="C45" s="239"/>
      <c r="D45" s="602" t="s">
        <v>41</v>
      </c>
      <c r="E45" s="603"/>
      <c r="F45" s="604"/>
      <c r="G45" s="602" t="s">
        <v>42</v>
      </c>
      <c r="H45" s="603"/>
      <c r="I45" s="604"/>
      <c r="J45" s="602" t="s">
        <v>43</v>
      </c>
      <c r="K45" s="603"/>
      <c r="L45" s="604"/>
      <c r="M45" s="602" t="s">
        <v>44</v>
      </c>
      <c r="N45" s="603"/>
      <c r="O45" s="603"/>
      <c r="P45" s="602" t="s">
        <v>130</v>
      </c>
      <c r="Q45" s="603"/>
      <c r="R45" s="604"/>
      <c r="S45" s="615" t="s">
        <v>21</v>
      </c>
    </row>
    <row r="46" spans="1:19" s="241" customFormat="1" ht="12.75" customHeight="1">
      <c r="A46" s="620" t="s">
        <v>0</v>
      </c>
      <c r="B46" s="620" t="s">
        <v>120</v>
      </c>
      <c r="C46" s="620" t="s">
        <v>121</v>
      </c>
      <c r="D46" s="622" t="s">
        <v>122</v>
      </c>
      <c r="E46" s="629" t="s">
        <v>123</v>
      </c>
      <c r="F46" s="612" t="s">
        <v>129</v>
      </c>
      <c r="G46" s="622" t="s">
        <v>124</v>
      </c>
      <c r="H46" s="627" t="s">
        <v>450</v>
      </c>
      <c r="I46" s="633" t="s">
        <v>128</v>
      </c>
      <c r="J46" s="631" t="s">
        <v>125</v>
      </c>
      <c r="K46" s="627" t="s">
        <v>126</v>
      </c>
      <c r="L46" s="612" t="s">
        <v>127</v>
      </c>
      <c r="M46" s="622" t="s">
        <v>133</v>
      </c>
      <c r="N46" s="627" t="s">
        <v>134</v>
      </c>
      <c r="O46" s="612" t="s">
        <v>135</v>
      </c>
      <c r="P46" s="622" t="s">
        <v>45</v>
      </c>
      <c r="Q46" s="629" t="s">
        <v>46</v>
      </c>
      <c r="R46" s="612" t="s">
        <v>47</v>
      </c>
      <c r="S46" s="616"/>
    </row>
    <row r="47" spans="1:19" s="241" customFormat="1" ht="50.25" customHeight="1" thickBot="1">
      <c r="A47" s="621"/>
      <c r="B47" s="621"/>
      <c r="C47" s="621"/>
      <c r="D47" s="623"/>
      <c r="E47" s="630"/>
      <c r="F47" s="613"/>
      <c r="G47" s="623"/>
      <c r="H47" s="628"/>
      <c r="I47" s="634"/>
      <c r="J47" s="632"/>
      <c r="K47" s="628"/>
      <c r="L47" s="613"/>
      <c r="M47" s="623"/>
      <c r="N47" s="628"/>
      <c r="O47" s="613"/>
      <c r="P47" s="623"/>
      <c r="Q47" s="630"/>
      <c r="R47" s="613"/>
      <c r="S47" s="617"/>
    </row>
    <row r="48" spans="1:19" s="105" customFormat="1" ht="25.5">
      <c r="A48" s="249" t="s">
        <v>35</v>
      </c>
      <c r="B48" s="250" t="s">
        <v>213</v>
      </c>
      <c r="C48" s="272" t="s">
        <v>152</v>
      </c>
      <c r="D48" s="163">
        <v>7052732</v>
      </c>
      <c r="E48" s="140">
        <v>3133370.8</v>
      </c>
      <c r="F48" s="164">
        <f t="shared" ref="F48:F58" si="7">E48/D48</f>
        <v>0.44427759342053547</v>
      </c>
      <c r="G48" s="432">
        <v>6400000</v>
      </c>
      <c r="H48" s="140">
        <v>2268104</v>
      </c>
      <c r="I48" s="164">
        <f>H48/G48</f>
        <v>0.35439124999999999</v>
      </c>
      <c r="J48" s="273">
        <v>6400000</v>
      </c>
      <c r="K48" s="140">
        <v>2262930</v>
      </c>
      <c r="L48" s="164">
        <f>K48/J48</f>
        <v>0.35358281250000001</v>
      </c>
      <c r="M48" s="273">
        <v>2463032</v>
      </c>
      <c r="N48" s="140">
        <v>1182268.1000000001</v>
      </c>
      <c r="O48" s="139">
        <f t="shared" ref="O48:O58" si="8">N48/M48</f>
        <v>0.4800051724865938</v>
      </c>
      <c r="P48" s="333">
        <f>O48-F48</f>
        <v>3.5727579066058335E-2</v>
      </c>
      <c r="Q48" s="309">
        <f>O48-I48</f>
        <v>0.12561392248659381</v>
      </c>
      <c r="R48" s="334">
        <f>O48-L48</f>
        <v>0.12642235998659379</v>
      </c>
      <c r="S48" s="274" t="s">
        <v>31</v>
      </c>
    </row>
    <row r="49" spans="1:19" s="105" customFormat="1" ht="25.5">
      <c r="A49" s="249" t="s">
        <v>36</v>
      </c>
      <c r="B49" s="250" t="s">
        <v>214</v>
      </c>
      <c r="C49" s="272" t="s">
        <v>153</v>
      </c>
      <c r="D49" s="163">
        <v>164982</v>
      </c>
      <c r="E49" s="140">
        <v>146000</v>
      </c>
      <c r="F49" s="164">
        <f t="shared" si="7"/>
        <v>0.88494502430568178</v>
      </c>
      <c r="G49" s="275">
        <v>475000</v>
      </c>
      <c r="H49" s="140">
        <v>876090</v>
      </c>
      <c r="I49" s="164">
        <f>H49/G49</f>
        <v>1.8444</v>
      </c>
      <c r="J49" s="163">
        <v>475000</v>
      </c>
      <c r="K49" s="140">
        <v>876090</v>
      </c>
      <c r="L49" s="164">
        <f>K49/J49</f>
        <v>1.8444</v>
      </c>
      <c r="M49" s="275">
        <v>150784</v>
      </c>
      <c r="N49" s="140">
        <v>150000</v>
      </c>
      <c r="O49" s="139">
        <f t="shared" si="8"/>
        <v>0.99480050933786079</v>
      </c>
      <c r="P49" s="163">
        <f>O49-F49</f>
        <v>0.10985548503217901</v>
      </c>
      <c r="Q49" s="140">
        <f>O49-I49</f>
        <v>-0.84959949066213925</v>
      </c>
      <c r="R49" s="164">
        <f>O49-L49</f>
        <v>-0.84959949066213925</v>
      </c>
      <c r="S49" s="274"/>
    </row>
    <row r="50" spans="1:19" s="105" customFormat="1" ht="38.25">
      <c r="A50" s="249" t="s">
        <v>23</v>
      </c>
      <c r="B50" s="250" t="s">
        <v>215</v>
      </c>
      <c r="C50" s="272" t="s">
        <v>154</v>
      </c>
      <c r="D50" s="163">
        <v>409773</v>
      </c>
      <c r="E50" s="140">
        <v>4827000</v>
      </c>
      <c r="F50" s="164">
        <f t="shared" si="7"/>
        <v>11.779692659106383</v>
      </c>
      <c r="G50" s="275">
        <v>400000</v>
      </c>
      <c r="H50" s="140">
        <v>5355879</v>
      </c>
      <c r="I50" s="140">
        <f>H50/G50</f>
        <v>13.3896975</v>
      </c>
      <c r="J50" s="163">
        <v>400000</v>
      </c>
      <c r="K50" s="140">
        <v>5355879</v>
      </c>
      <c r="L50" s="164">
        <f>K50/J50</f>
        <v>13.3896975</v>
      </c>
      <c r="M50" s="163">
        <v>341347</v>
      </c>
      <c r="N50" s="140">
        <v>2500000</v>
      </c>
      <c r="O50" s="139">
        <f t="shared" si="8"/>
        <v>7.3239255068888847</v>
      </c>
      <c r="P50" s="163">
        <f t="shared" ref="P50:P58" si="9">O50-F50</f>
        <v>-4.455767152217498</v>
      </c>
      <c r="Q50" s="140">
        <f t="shared" ref="Q50:Q58" si="10">O50-I50</f>
        <v>-6.0657719931111158</v>
      </c>
      <c r="R50" s="164">
        <f t="shared" ref="R50:R58" si="11">O50-L50</f>
        <v>-6.0657719931111158</v>
      </c>
      <c r="S50" s="274"/>
    </row>
    <row r="51" spans="1:19" s="105" customFormat="1" ht="25.5">
      <c r="A51" s="249" t="s">
        <v>24</v>
      </c>
      <c r="B51" s="243" t="s">
        <v>57</v>
      </c>
      <c r="C51" s="276" t="s">
        <v>155</v>
      </c>
      <c r="D51" s="163">
        <v>0</v>
      </c>
      <c r="E51" s="140">
        <v>0</v>
      </c>
      <c r="F51" s="164" t="e">
        <f>E51/D51</f>
        <v>#DIV/0!</v>
      </c>
      <c r="G51" s="275">
        <v>0</v>
      </c>
      <c r="H51" s="140">
        <v>0</v>
      </c>
      <c r="I51" s="140" t="e">
        <f>H51/G51</f>
        <v>#DIV/0!</v>
      </c>
      <c r="J51" s="163">
        <v>0</v>
      </c>
      <c r="K51" s="140">
        <v>0</v>
      </c>
      <c r="L51" s="164" t="e">
        <f>K51/J51</f>
        <v>#DIV/0!</v>
      </c>
      <c r="M51" s="275">
        <v>0</v>
      </c>
      <c r="N51" s="140">
        <v>0</v>
      </c>
      <c r="O51" s="139" t="e">
        <f t="shared" si="8"/>
        <v>#DIV/0!</v>
      </c>
      <c r="P51" s="163" t="e">
        <f t="shared" si="9"/>
        <v>#DIV/0!</v>
      </c>
      <c r="Q51" s="140" t="e">
        <f t="shared" si="10"/>
        <v>#DIV/0!</v>
      </c>
      <c r="R51" s="164" t="e">
        <f t="shared" si="11"/>
        <v>#DIV/0!</v>
      </c>
      <c r="S51" s="274"/>
    </row>
    <row r="52" spans="1:19" s="105" customFormat="1" ht="25.5">
      <c r="A52" s="249" t="s">
        <v>25</v>
      </c>
      <c r="B52" s="250" t="s">
        <v>58</v>
      </c>
      <c r="C52" s="272" t="s">
        <v>59</v>
      </c>
      <c r="D52" s="163">
        <v>0</v>
      </c>
      <c r="E52" s="140">
        <v>0</v>
      </c>
      <c r="F52" s="164" t="e">
        <f t="shared" si="7"/>
        <v>#DIV/0!</v>
      </c>
      <c r="G52" s="275">
        <v>0</v>
      </c>
      <c r="H52" s="140">
        <v>0</v>
      </c>
      <c r="I52" s="164" t="e">
        <f t="shared" ref="I52:I58" si="12">H52/G52</f>
        <v>#DIV/0!</v>
      </c>
      <c r="J52" s="163">
        <v>0</v>
      </c>
      <c r="K52" s="140">
        <v>0</v>
      </c>
      <c r="L52" s="164" t="e">
        <f t="shared" ref="L52:L58" si="13">K52/J52</f>
        <v>#DIV/0!</v>
      </c>
      <c r="M52" s="275">
        <v>0</v>
      </c>
      <c r="N52" s="140">
        <v>0</v>
      </c>
      <c r="O52" s="139" t="e">
        <f t="shared" si="8"/>
        <v>#DIV/0!</v>
      </c>
      <c r="P52" s="163" t="e">
        <f t="shared" si="9"/>
        <v>#DIV/0!</v>
      </c>
      <c r="Q52" s="140" t="e">
        <f t="shared" si="10"/>
        <v>#DIV/0!</v>
      </c>
      <c r="R52" s="164" t="e">
        <f t="shared" si="11"/>
        <v>#DIV/0!</v>
      </c>
      <c r="S52" s="274"/>
    </row>
    <row r="53" spans="1:19" s="105" customFormat="1">
      <c r="A53" s="249" t="s">
        <v>32</v>
      </c>
      <c r="B53" s="250" t="s">
        <v>60</v>
      </c>
      <c r="C53" s="272" t="s">
        <v>61</v>
      </c>
      <c r="D53" s="163">
        <v>0</v>
      </c>
      <c r="E53" s="140">
        <v>0</v>
      </c>
      <c r="F53" s="164" t="e">
        <f t="shared" si="7"/>
        <v>#DIV/0!</v>
      </c>
      <c r="G53" s="275">
        <v>0</v>
      </c>
      <c r="H53" s="140">
        <v>0</v>
      </c>
      <c r="I53" s="164" t="e">
        <f t="shared" si="12"/>
        <v>#DIV/0!</v>
      </c>
      <c r="J53" s="163">
        <v>0</v>
      </c>
      <c r="K53" s="140">
        <v>0</v>
      </c>
      <c r="L53" s="164" t="e">
        <f t="shared" si="13"/>
        <v>#DIV/0!</v>
      </c>
      <c r="M53" s="275">
        <v>0</v>
      </c>
      <c r="N53" s="140">
        <v>0</v>
      </c>
      <c r="O53" s="139" t="e">
        <f t="shared" si="8"/>
        <v>#DIV/0!</v>
      </c>
      <c r="P53" s="163" t="e">
        <f t="shared" si="9"/>
        <v>#DIV/0!</v>
      </c>
      <c r="Q53" s="140" t="e">
        <f t="shared" si="10"/>
        <v>#DIV/0!</v>
      </c>
      <c r="R53" s="164" t="e">
        <f t="shared" si="11"/>
        <v>#DIV/0!</v>
      </c>
      <c r="S53" s="274"/>
    </row>
    <row r="54" spans="1:19" s="125" customFormat="1" ht="25.5">
      <c r="A54" s="249" t="s">
        <v>64</v>
      </c>
      <c r="B54" s="250" t="s">
        <v>190</v>
      </c>
      <c r="C54" s="272" t="s">
        <v>186</v>
      </c>
      <c r="D54" s="277"/>
      <c r="E54" s="185"/>
      <c r="F54" s="258" t="e">
        <f t="shared" si="7"/>
        <v>#DIV/0!</v>
      </c>
      <c r="G54" s="184">
        <v>0</v>
      </c>
      <c r="H54" s="185"/>
      <c r="I54" s="258" t="e">
        <f t="shared" si="12"/>
        <v>#DIV/0!</v>
      </c>
      <c r="J54" s="277"/>
      <c r="K54" s="185"/>
      <c r="L54" s="170" t="e">
        <f t="shared" si="13"/>
        <v>#DIV/0!</v>
      </c>
      <c r="M54" s="184"/>
      <c r="N54" s="185"/>
      <c r="O54" s="171" t="e">
        <f t="shared" si="8"/>
        <v>#DIV/0!</v>
      </c>
      <c r="P54" s="163" t="e">
        <f t="shared" si="9"/>
        <v>#DIV/0!</v>
      </c>
      <c r="Q54" s="140" t="e">
        <f t="shared" si="10"/>
        <v>#DIV/0!</v>
      </c>
      <c r="R54" s="164" t="e">
        <f t="shared" si="11"/>
        <v>#DIV/0!</v>
      </c>
      <c r="S54" s="278"/>
    </row>
    <row r="55" spans="1:19" s="125" customFormat="1" ht="38.25">
      <c r="A55" s="249" t="s">
        <v>65</v>
      </c>
      <c r="B55" s="250" t="s">
        <v>297</v>
      </c>
      <c r="C55" s="272" t="s">
        <v>189</v>
      </c>
      <c r="D55" s="163">
        <v>199</v>
      </c>
      <c r="E55" s="140">
        <v>13391.8</v>
      </c>
      <c r="F55" s="164">
        <f t="shared" si="7"/>
        <v>67.295477386934664</v>
      </c>
      <c r="G55" s="275">
        <v>1500</v>
      </c>
      <c r="H55" s="140">
        <v>96314</v>
      </c>
      <c r="I55" s="164">
        <f t="shared" si="12"/>
        <v>64.209333333333333</v>
      </c>
      <c r="J55" s="163">
        <v>1500</v>
      </c>
      <c r="K55" s="140">
        <v>96314</v>
      </c>
      <c r="L55" s="247">
        <f t="shared" si="13"/>
        <v>64.209333333333333</v>
      </c>
      <c r="M55" s="184">
        <v>0</v>
      </c>
      <c r="N55" s="185">
        <v>0</v>
      </c>
      <c r="O55" s="171" t="e">
        <f t="shared" si="8"/>
        <v>#DIV/0!</v>
      </c>
      <c r="P55" s="163" t="e">
        <f t="shared" si="9"/>
        <v>#DIV/0!</v>
      </c>
      <c r="Q55" s="140" t="e">
        <f t="shared" si="10"/>
        <v>#DIV/0!</v>
      </c>
      <c r="R55" s="164" t="e">
        <f t="shared" si="11"/>
        <v>#DIV/0!</v>
      </c>
      <c r="S55" s="278"/>
    </row>
    <row r="56" spans="1:19" s="125" customFormat="1" ht="39" customHeight="1">
      <c r="A56" s="249" t="s">
        <v>41</v>
      </c>
      <c r="B56" s="250" t="s">
        <v>191</v>
      </c>
      <c r="C56" s="272" t="s">
        <v>189</v>
      </c>
      <c r="D56" s="163">
        <v>1078</v>
      </c>
      <c r="E56" s="140">
        <v>225185</v>
      </c>
      <c r="F56" s="164">
        <f t="shared" si="7"/>
        <v>208.89146567717995</v>
      </c>
      <c r="G56" s="275">
        <v>2930</v>
      </c>
      <c r="H56" s="140">
        <v>123052</v>
      </c>
      <c r="I56" s="164">
        <f t="shared" si="12"/>
        <v>41.997269624573377</v>
      </c>
      <c r="J56" s="163">
        <v>2930</v>
      </c>
      <c r="K56" s="140">
        <v>123052</v>
      </c>
      <c r="L56" s="164">
        <f t="shared" si="13"/>
        <v>41.997269624573377</v>
      </c>
      <c r="M56" s="184">
        <v>0</v>
      </c>
      <c r="N56" s="185">
        <v>0</v>
      </c>
      <c r="O56" s="171"/>
      <c r="P56" s="163">
        <f t="shared" si="9"/>
        <v>-208.89146567717995</v>
      </c>
      <c r="Q56" s="140">
        <f t="shared" si="10"/>
        <v>-41.997269624573377</v>
      </c>
      <c r="R56" s="164">
        <f t="shared" si="11"/>
        <v>-41.997269624573377</v>
      </c>
      <c r="S56" s="278"/>
    </row>
    <row r="57" spans="1:19" s="125" customFormat="1" ht="38.25">
      <c r="A57" s="279" t="s">
        <v>70</v>
      </c>
      <c r="B57" s="250" t="s">
        <v>192</v>
      </c>
      <c r="C57" s="272" t="s">
        <v>189</v>
      </c>
      <c r="D57" s="163">
        <v>466</v>
      </c>
      <c r="E57" s="140">
        <v>21922</v>
      </c>
      <c r="F57" s="164">
        <f t="shared" si="7"/>
        <v>47.042918454935624</v>
      </c>
      <c r="G57" s="275">
        <v>1500</v>
      </c>
      <c r="H57" s="140">
        <v>70000</v>
      </c>
      <c r="I57" s="164">
        <f t="shared" si="12"/>
        <v>46.666666666666664</v>
      </c>
      <c r="J57" s="163">
        <v>1500</v>
      </c>
      <c r="K57" s="140">
        <v>70000</v>
      </c>
      <c r="L57" s="164">
        <f t="shared" si="13"/>
        <v>46.666666666666664</v>
      </c>
      <c r="M57" s="275">
        <v>0</v>
      </c>
      <c r="N57" s="185">
        <v>0</v>
      </c>
      <c r="O57" s="171" t="e">
        <f t="shared" si="8"/>
        <v>#DIV/0!</v>
      </c>
      <c r="P57" s="163" t="e">
        <f t="shared" si="9"/>
        <v>#DIV/0!</v>
      </c>
      <c r="Q57" s="140" t="e">
        <f t="shared" si="10"/>
        <v>#DIV/0!</v>
      </c>
      <c r="R57" s="164" t="e">
        <f t="shared" si="11"/>
        <v>#DIV/0!</v>
      </c>
      <c r="S57" s="278" t="s">
        <v>31</v>
      </c>
    </row>
    <row r="58" spans="1:19" s="125" customFormat="1" ht="46.9" customHeight="1" thickBot="1">
      <c r="A58" s="261" t="s">
        <v>71</v>
      </c>
      <c r="B58" s="317" t="s">
        <v>193</v>
      </c>
      <c r="C58" s="318" t="s">
        <v>186</v>
      </c>
      <c r="D58" s="280">
        <v>2192</v>
      </c>
      <c r="E58" s="168">
        <v>54821</v>
      </c>
      <c r="F58" s="281">
        <f t="shared" si="7"/>
        <v>25.009580291970803</v>
      </c>
      <c r="G58" s="339">
        <v>524</v>
      </c>
      <c r="H58" s="168">
        <v>15686</v>
      </c>
      <c r="I58" s="281">
        <f t="shared" si="12"/>
        <v>29.935114503816795</v>
      </c>
      <c r="J58" s="280">
        <v>524</v>
      </c>
      <c r="K58" s="168">
        <v>15686</v>
      </c>
      <c r="L58" s="281">
        <f t="shared" si="13"/>
        <v>29.935114503816795</v>
      </c>
      <c r="M58" s="339">
        <v>397</v>
      </c>
      <c r="N58" s="168">
        <v>11884</v>
      </c>
      <c r="O58" s="175">
        <f t="shared" si="8"/>
        <v>29.934508816120907</v>
      </c>
      <c r="P58" s="280">
        <f t="shared" si="9"/>
        <v>4.9249285241501042</v>
      </c>
      <c r="Q58" s="168">
        <f t="shared" si="10"/>
        <v>-6.0568769588797977E-4</v>
      </c>
      <c r="R58" s="281">
        <f t="shared" si="11"/>
        <v>-6.0568769588797977E-4</v>
      </c>
      <c r="S58" s="282"/>
    </row>
    <row r="59" spans="1:19" s="125" customFormat="1">
      <c r="A59" s="283"/>
      <c r="B59" s="284"/>
      <c r="D59" s="124"/>
      <c r="E59" s="124"/>
      <c r="F59" s="124"/>
      <c r="G59" s="124"/>
      <c r="H59" s="285"/>
      <c r="I59" s="124"/>
      <c r="J59" s="285"/>
      <c r="K59" s="285"/>
      <c r="L59" s="285"/>
      <c r="M59" s="285"/>
      <c r="N59" s="285"/>
      <c r="O59" s="124"/>
      <c r="P59" s="124"/>
      <c r="Q59" s="124"/>
      <c r="R59" s="124"/>
      <c r="S59" s="124"/>
    </row>
    <row r="60" spans="1:19" s="125" customFormat="1">
      <c r="A60" s="283"/>
      <c r="B60" s="387"/>
      <c r="D60" s="124"/>
      <c r="E60" s="124"/>
      <c r="F60" s="124"/>
      <c r="G60" s="124"/>
      <c r="H60" s="286"/>
      <c r="J60" s="268"/>
      <c r="K60" s="286"/>
      <c r="L60" s="124"/>
      <c r="M60" s="124"/>
      <c r="N60" s="285"/>
      <c r="O60" s="124"/>
      <c r="P60" s="124"/>
      <c r="Q60" s="124"/>
      <c r="R60" s="124"/>
      <c r="S60" s="124"/>
    </row>
    <row r="61" spans="1:19" s="125" customFormat="1">
      <c r="A61" s="283"/>
      <c r="B61" s="284"/>
      <c r="D61" s="124"/>
      <c r="E61" s="124"/>
      <c r="F61" s="124"/>
      <c r="G61" s="124"/>
      <c r="H61" s="285"/>
      <c r="I61" s="124"/>
      <c r="J61" s="285"/>
      <c r="K61" s="285"/>
      <c r="L61" s="124"/>
      <c r="M61" s="124"/>
      <c r="N61" s="285"/>
      <c r="O61" s="124"/>
      <c r="P61" s="124"/>
      <c r="Q61" s="124"/>
      <c r="R61" s="124"/>
      <c r="S61" s="124"/>
    </row>
    <row r="62" spans="1:19" s="125" customFormat="1" ht="13.5" thickBot="1">
      <c r="A62" s="610" t="s">
        <v>39</v>
      </c>
      <c r="B62" s="611"/>
      <c r="C62" s="611"/>
      <c r="D62" s="611"/>
      <c r="E62" s="611"/>
      <c r="F62" s="611"/>
      <c r="H62" s="262"/>
      <c r="I62" s="126"/>
      <c r="J62" s="262"/>
      <c r="K62" s="262"/>
      <c r="M62" s="126"/>
      <c r="N62" s="268"/>
    </row>
    <row r="63" spans="1:19" s="105" customFormat="1" ht="39" thickBot="1">
      <c r="A63" s="264" t="s">
        <v>0</v>
      </c>
      <c r="B63" s="117" t="s">
        <v>34</v>
      </c>
      <c r="C63" s="117" t="s">
        <v>37</v>
      </c>
      <c r="D63" s="117" t="s">
        <v>28</v>
      </c>
      <c r="E63" s="117" t="s">
        <v>38</v>
      </c>
      <c r="F63" s="118" t="s">
        <v>21</v>
      </c>
      <c r="H63" s="262"/>
      <c r="J63" s="137"/>
      <c r="K63" s="262"/>
      <c r="L63" s="287"/>
      <c r="M63" s="287"/>
      <c r="N63" s="262"/>
    </row>
    <row r="64" spans="1:19" s="105" customFormat="1" ht="26.25" thickBot="1">
      <c r="A64" s="265" t="s">
        <v>35</v>
      </c>
      <c r="B64" s="371" t="s">
        <v>213</v>
      </c>
      <c r="C64" s="127"/>
      <c r="D64" s="127"/>
      <c r="E64" s="178"/>
      <c r="F64" s="128"/>
      <c r="H64" s="137"/>
      <c r="J64" s="137"/>
      <c r="K64" s="137"/>
      <c r="N64" s="137"/>
    </row>
    <row r="65" spans="1:24" s="105" customFormat="1" ht="13.5" thickBot="1">
      <c r="A65" s="265"/>
      <c r="B65" s="371"/>
      <c r="C65" s="127"/>
      <c r="D65" s="127"/>
      <c r="E65" s="178"/>
      <c r="F65" s="128"/>
      <c r="H65" s="137"/>
      <c r="J65" s="137"/>
      <c r="K65" s="137"/>
      <c r="N65" s="137"/>
    </row>
    <row r="66" spans="1:24" s="105" customFormat="1" ht="13.5" thickBot="1">
      <c r="A66" s="390"/>
      <c r="B66" s="390"/>
      <c r="C66" s="390"/>
      <c r="D66" s="390"/>
      <c r="E66" s="121"/>
      <c r="F66" s="390"/>
      <c r="H66" s="137"/>
      <c r="J66" s="137"/>
      <c r="K66" s="137"/>
      <c r="N66" s="137"/>
    </row>
    <row r="67" spans="1:24" s="125" customFormat="1">
      <c r="A67" s="592" t="s">
        <v>14</v>
      </c>
      <c r="B67" s="593"/>
      <c r="C67" s="107" t="s">
        <v>3</v>
      </c>
      <c r="D67" s="618" t="s">
        <v>438</v>
      </c>
      <c r="E67" s="619"/>
      <c r="F67" s="605" t="s">
        <v>15</v>
      </c>
      <c r="G67" s="107" t="s">
        <v>3</v>
      </c>
      <c r="H67" s="598" t="s">
        <v>81</v>
      </c>
      <c r="I67" s="599"/>
      <c r="J67" s="268"/>
      <c r="K67" s="268"/>
      <c r="N67" s="268"/>
    </row>
    <row r="68" spans="1:24" s="105" customFormat="1">
      <c r="A68" s="594"/>
      <c r="B68" s="595"/>
      <c r="C68" s="122" t="s">
        <v>16</v>
      </c>
      <c r="D68" s="600"/>
      <c r="E68" s="601"/>
      <c r="F68" s="606"/>
      <c r="G68" s="122" t="s">
        <v>16</v>
      </c>
      <c r="H68" s="600"/>
      <c r="I68" s="601"/>
      <c r="J68" s="137"/>
      <c r="K68" s="137"/>
      <c r="N68" s="137"/>
    </row>
    <row r="69" spans="1:24" s="105" customFormat="1">
      <c r="A69" s="596"/>
      <c r="B69" s="597"/>
      <c r="C69" s="122" t="s">
        <v>17</v>
      </c>
      <c r="D69" s="600" t="s">
        <v>433</v>
      </c>
      <c r="E69" s="601"/>
      <c r="F69" s="607"/>
      <c r="G69" s="122" t="s">
        <v>17</v>
      </c>
      <c r="H69" s="600" t="s">
        <v>433</v>
      </c>
      <c r="I69" s="601"/>
      <c r="J69" s="137"/>
      <c r="K69" s="137"/>
      <c r="N69" s="137"/>
    </row>
    <row r="70" spans="1:24" s="105" customFormat="1">
      <c r="H70" s="137"/>
      <c r="J70" s="137"/>
      <c r="K70" s="137"/>
      <c r="N70" s="137"/>
    </row>
    <row r="71" spans="1:24" s="105" customFormat="1">
      <c r="H71" s="137"/>
      <c r="J71" s="137"/>
      <c r="K71" s="137"/>
      <c r="N71" s="137"/>
    </row>
    <row r="72" spans="1:24" s="105" customFormat="1">
      <c r="H72" s="137"/>
      <c r="J72" s="137"/>
      <c r="K72" s="137"/>
      <c r="N72" s="137"/>
    </row>
    <row r="73" spans="1:24" s="232" customFormat="1">
      <c r="A73" s="230" t="s">
        <v>119</v>
      </c>
      <c r="B73" s="106"/>
      <c r="C73" s="106"/>
      <c r="D73" s="106"/>
      <c r="E73" s="106"/>
      <c r="F73" s="106"/>
      <c r="G73" s="106"/>
      <c r="H73" s="231"/>
      <c r="I73" s="106"/>
      <c r="J73" s="231"/>
      <c r="K73" s="231"/>
      <c r="L73" s="106"/>
      <c r="M73" s="106"/>
      <c r="N73" s="231"/>
    </row>
    <row r="74" spans="1:24" s="232" customFormat="1">
      <c r="A74" s="233" t="s">
        <v>435</v>
      </c>
      <c r="B74" s="271"/>
      <c r="C74" s="106"/>
      <c r="D74" s="106"/>
      <c r="E74" s="106"/>
      <c r="F74" s="106"/>
      <c r="G74" s="106"/>
      <c r="H74" s="231"/>
      <c r="I74" s="106"/>
      <c r="J74" s="231"/>
      <c r="K74" s="231"/>
      <c r="L74" s="288"/>
      <c r="M74" s="106"/>
      <c r="N74" s="231"/>
    </row>
    <row r="75" spans="1:24" s="232" customFormat="1">
      <c r="A75" s="230"/>
      <c r="B75" s="106"/>
      <c r="C75" s="106"/>
      <c r="D75" s="106"/>
      <c r="E75" s="106"/>
      <c r="F75" s="106"/>
      <c r="G75" s="106"/>
      <c r="H75" s="231"/>
      <c r="I75" s="106"/>
      <c r="J75" s="231"/>
      <c r="K75" s="231"/>
      <c r="L75" s="288"/>
      <c r="M75" s="106"/>
      <c r="N75" s="231"/>
    </row>
    <row r="76" spans="1:24" s="105" customFormat="1" ht="25.5">
      <c r="A76" s="234" t="s">
        <v>18</v>
      </c>
      <c r="B76" s="235" t="s">
        <v>78</v>
      </c>
      <c r="C76" s="107" t="s">
        <v>19</v>
      </c>
      <c r="D76" s="107">
        <v>13</v>
      </c>
      <c r="E76" s="108"/>
      <c r="F76" s="108"/>
      <c r="G76" s="108"/>
      <c r="H76" s="236"/>
      <c r="I76" s="108"/>
      <c r="J76" s="236"/>
      <c r="K76" s="236"/>
      <c r="L76" s="108"/>
      <c r="M76" s="108"/>
      <c r="N76" s="236"/>
      <c r="O76" s="116"/>
    </row>
    <row r="77" spans="1:24" s="105" customFormat="1">
      <c r="A77" s="237"/>
      <c r="B77" s="390"/>
      <c r="C77" s="390"/>
      <c r="D77" s="390"/>
      <c r="E77" s="108"/>
      <c r="F77" s="108"/>
      <c r="G77" s="108"/>
      <c r="H77" s="236"/>
      <c r="I77" s="108"/>
      <c r="J77" s="236"/>
      <c r="K77" s="236"/>
      <c r="L77" s="108"/>
      <c r="M77" s="108"/>
      <c r="N77" s="236"/>
    </row>
    <row r="78" spans="1:24" s="105" customFormat="1" ht="25.5">
      <c r="A78" s="234" t="s">
        <v>1</v>
      </c>
      <c r="B78" s="235" t="s">
        <v>52</v>
      </c>
      <c r="C78" s="238" t="s">
        <v>26</v>
      </c>
      <c r="D78" s="109" t="s">
        <v>53</v>
      </c>
      <c r="E78" s="110"/>
      <c r="F78" s="111"/>
      <c r="G78" s="111"/>
      <c r="H78" s="236"/>
      <c r="I78" s="111"/>
      <c r="J78" s="375"/>
      <c r="K78" s="236"/>
      <c r="L78" s="108"/>
      <c r="M78" s="108"/>
      <c r="N78" s="236"/>
    </row>
    <row r="79" spans="1:24" s="105" customFormat="1" ht="13.5" thickBot="1">
      <c r="A79" s="608"/>
      <c r="B79" s="609"/>
      <c r="H79" s="137"/>
      <c r="J79" s="137"/>
      <c r="K79" s="137"/>
      <c r="N79" s="137"/>
      <c r="T79" s="138"/>
      <c r="U79" s="138"/>
      <c r="V79" s="138"/>
      <c r="W79" s="138"/>
      <c r="X79" s="138"/>
    </row>
    <row r="80" spans="1:24" s="240" customFormat="1" ht="13.5" thickBot="1">
      <c r="A80" s="239"/>
      <c r="B80" s="388" t="s">
        <v>102</v>
      </c>
      <c r="C80" s="239"/>
      <c r="D80" s="603" t="s">
        <v>41</v>
      </c>
      <c r="E80" s="603"/>
      <c r="F80" s="603"/>
      <c r="G80" s="602" t="s">
        <v>42</v>
      </c>
      <c r="H80" s="603"/>
      <c r="I80" s="604"/>
      <c r="J80" s="603" t="s">
        <v>43</v>
      </c>
      <c r="K80" s="603"/>
      <c r="L80" s="603"/>
      <c r="M80" s="602" t="s">
        <v>44</v>
      </c>
      <c r="N80" s="603"/>
      <c r="O80" s="604"/>
      <c r="P80" s="603" t="s">
        <v>130</v>
      </c>
      <c r="Q80" s="603"/>
      <c r="R80" s="604"/>
      <c r="S80" s="615" t="s">
        <v>21</v>
      </c>
    </row>
    <row r="81" spans="1:24" s="241" customFormat="1" ht="12.75" customHeight="1">
      <c r="A81" s="620" t="s">
        <v>0</v>
      </c>
      <c r="B81" s="638" t="s">
        <v>120</v>
      </c>
      <c r="C81" s="620" t="s">
        <v>121</v>
      </c>
      <c r="D81" s="640" t="s">
        <v>122</v>
      </c>
      <c r="E81" s="629" t="s">
        <v>123</v>
      </c>
      <c r="F81" s="633" t="s">
        <v>129</v>
      </c>
      <c r="G81" s="622" t="s">
        <v>124</v>
      </c>
      <c r="H81" s="627" t="s">
        <v>450</v>
      </c>
      <c r="I81" s="612" t="s">
        <v>128</v>
      </c>
      <c r="J81" s="642" t="s">
        <v>125</v>
      </c>
      <c r="K81" s="627" t="s">
        <v>126</v>
      </c>
      <c r="L81" s="633" t="s">
        <v>127</v>
      </c>
      <c r="M81" s="622" t="s">
        <v>133</v>
      </c>
      <c r="N81" s="627" t="s">
        <v>134</v>
      </c>
      <c r="O81" s="612" t="s">
        <v>135</v>
      </c>
      <c r="P81" s="640" t="s">
        <v>45</v>
      </c>
      <c r="Q81" s="629" t="s">
        <v>46</v>
      </c>
      <c r="R81" s="612" t="s">
        <v>47</v>
      </c>
      <c r="S81" s="616"/>
    </row>
    <row r="82" spans="1:24" s="241" customFormat="1" ht="49.5" customHeight="1" thickBot="1">
      <c r="A82" s="621"/>
      <c r="B82" s="639"/>
      <c r="C82" s="621"/>
      <c r="D82" s="641"/>
      <c r="E82" s="630"/>
      <c r="F82" s="634"/>
      <c r="G82" s="623"/>
      <c r="H82" s="628"/>
      <c r="I82" s="613"/>
      <c r="J82" s="643"/>
      <c r="K82" s="628"/>
      <c r="L82" s="634"/>
      <c r="M82" s="623"/>
      <c r="N82" s="628"/>
      <c r="O82" s="613"/>
      <c r="P82" s="641"/>
      <c r="Q82" s="630"/>
      <c r="R82" s="613"/>
      <c r="S82" s="617"/>
      <c r="T82" s="368"/>
      <c r="U82" s="368"/>
      <c r="V82" s="368"/>
    </row>
    <row r="83" spans="1:24" s="105" customFormat="1" ht="25.5">
      <c r="A83" s="174" t="s">
        <v>35</v>
      </c>
      <c r="B83" s="420" t="s">
        <v>216</v>
      </c>
      <c r="C83" s="426" t="s">
        <v>156</v>
      </c>
      <c r="D83" s="432">
        <v>257829</v>
      </c>
      <c r="E83" s="245">
        <v>22792524.600000001</v>
      </c>
      <c r="F83" s="246">
        <f t="shared" ref="F83:F99" si="14">E83/D83</f>
        <v>88.401710435986644</v>
      </c>
      <c r="G83" s="273">
        <v>330000</v>
      </c>
      <c r="H83" s="245">
        <v>24265498</v>
      </c>
      <c r="I83" s="247">
        <f>H83/G83</f>
        <v>73.531812121212127</v>
      </c>
      <c r="J83" s="432">
        <v>330000</v>
      </c>
      <c r="K83" s="245">
        <v>24004035</v>
      </c>
      <c r="L83" s="246">
        <f>K83/J83</f>
        <v>72.739500000000007</v>
      </c>
      <c r="M83" s="273">
        <v>86392</v>
      </c>
      <c r="N83" s="245">
        <v>7293491.5999999996</v>
      </c>
      <c r="O83" s="247">
        <f>N83/M83</f>
        <v>84.423229002685432</v>
      </c>
      <c r="P83" s="432">
        <f>O83-F83</f>
        <v>-3.9784814333012122</v>
      </c>
      <c r="Q83" s="245">
        <f>O83-I83</f>
        <v>10.891416881473305</v>
      </c>
      <c r="R83" s="247">
        <f>O83-L83</f>
        <v>11.683729002685425</v>
      </c>
      <c r="S83" s="289" t="s">
        <v>31</v>
      </c>
      <c r="T83" s="368"/>
      <c r="U83" s="368"/>
      <c r="V83" s="368"/>
      <c r="W83" s="138"/>
      <c r="X83" s="138"/>
    </row>
    <row r="84" spans="1:24" s="105" customFormat="1" ht="25.5">
      <c r="A84" s="290" t="s">
        <v>36</v>
      </c>
      <c r="B84" s="421" t="s">
        <v>217</v>
      </c>
      <c r="C84" s="427" t="s">
        <v>157</v>
      </c>
      <c r="D84" s="275">
        <v>190453</v>
      </c>
      <c r="E84" s="140">
        <v>2400099.9</v>
      </c>
      <c r="F84" s="139">
        <f t="shared" si="14"/>
        <v>12.602058775655935</v>
      </c>
      <c r="G84" s="163">
        <v>234000</v>
      </c>
      <c r="H84" s="140">
        <v>2800000</v>
      </c>
      <c r="I84" s="164">
        <f t="shared" ref="I84:I95" si="15">H84/G84</f>
        <v>11.965811965811966</v>
      </c>
      <c r="J84" s="275">
        <v>234000</v>
      </c>
      <c r="K84" s="140">
        <v>2800000</v>
      </c>
      <c r="L84" s="139">
        <f t="shared" ref="L84:L106" si="16">K84/J84</f>
        <v>11.965811965811966</v>
      </c>
      <c r="M84" s="273">
        <v>62452</v>
      </c>
      <c r="N84" s="140">
        <v>250013.8</v>
      </c>
      <c r="O84" s="164">
        <f t="shared" ref="O84:O106" si="17">N84/M84</f>
        <v>4.0032953308140646</v>
      </c>
      <c r="P84" s="432">
        <f t="shared" ref="P84:P99" si="18">O84-F84</f>
        <v>-8.5987634448418717</v>
      </c>
      <c r="Q84" s="245">
        <f t="shared" ref="Q84:Q99" si="19">O84-I84</f>
        <v>-7.9625166349979013</v>
      </c>
      <c r="R84" s="247">
        <f t="shared" ref="R84:R99" si="20">O84-L84</f>
        <v>-7.9625166349979013</v>
      </c>
      <c r="S84" s="274"/>
      <c r="T84" s="368"/>
      <c r="U84" s="368"/>
      <c r="V84" s="368"/>
      <c r="W84" s="138"/>
      <c r="X84" s="138"/>
    </row>
    <row r="85" spans="1:24" s="105" customFormat="1" ht="25.5">
      <c r="A85" s="290" t="s">
        <v>23</v>
      </c>
      <c r="B85" s="421" t="s">
        <v>218</v>
      </c>
      <c r="C85" s="427" t="s">
        <v>156</v>
      </c>
      <c r="D85" s="275">
        <v>1269</v>
      </c>
      <c r="E85" s="140">
        <v>743229.7</v>
      </c>
      <c r="F85" s="139">
        <f>E85/D85</f>
        <v>585.68140267927504</v>
      </c>
      <c r="G85" s="163">
        <v>934</v>
      </c>
      <c r="H85" s="140">
        <v>826784</v>
      </c>
      <c r="I85" s="164">
        <f>H85/G85</f>
        <v>885.20770877944324</v>
      </c>
      <c r="J85" s="275">
        <v>934</v>
      </c>
      <c r="K85" s="140">
        <v>797794</v>
      </c>
      <c r="L85" s="139">
        <f>K85/J85</f>
        <v>854.16916488222694</v>
      </c>
      <c r="M85" s="273">
        <v>749</v>
      </c>
      <c r="N85" s="140">
        <v>222504.8</v>
      </c>
      <c r="O85" s="164">
        <f>N85/M85</f>
        <v>297.06915887850465</v>
      </c>
      <c r="P85" s="432">
        <f t="shared" si="18"/>
        <v>-288.61224380077039</v>
      </c>
      <c r="Q85" s="245">
        <f t="shared" si="19"/>
        <v>-588.13854990093864</v>
      </c>
      <c r="R85" s="247">
        <f t="shared" si="20"/>
        <v>-557.10000600372223</v>
      </c>
      <c r="S85" s="274"/>
      <c r="T85" s="368"/>
      <c r="U85" s="368"/>
      <c r="V85" s="368"/>
      <c r="W85" s="138"/>
      <c r="X85" s="138"/>
    </row>
    <row r="86" spans="1:24" s="105" customFormat="1" ht="38.25">
      <c r="A86" s="290" t="s">
        <v>24</v>
      </c>
      <c r="B86" s="421" t="s">
        <v>219</v>
      </c>
      <c r="C86" s="427" t="s">
        <v>156</v>
      </c>
      <c r="D86" s="275">
        <v>7756</v>
      </c>
      <c r="E86" s="140">
        <v>849840.7</v>
      </c>
      <c r="F86" s="139">
        <f t="shared" si="14"/>
        <v>109.57203455389376</v>
      </c>
      <c r="G86" s="163">
        <v>8600</v>
      </c>
      <c r="H86" s="140">
        <v>1249000</v>
      </c>
      <c r="I86" s="164">
        <f t="shared" si="15"/>
        <v>145.23255813953489</v>
      </c>
      <c r="J86" s="275">
        <v>8600</v>
      </c>
      <c r="K86" s="140">
        <v>1249000</v>
      </c>
      <c r="L86" s="139">
        <f t="shared" si="16"/>
        <v>145.23255813953489</v>
      </c>
      <c r="M86" s="273">
        <v>3016</v>
      </c>
      <c r="N86" s="140">
        <v>6978.2</v>
      </c>
      <c r="O86" s="164">
        <f t="shared" si="17"/>
        <v>2.3137267904509282</v>
      </c>
      <c r="P86" s="432">
        <f t="shared" si="18"/>
        <v>-107.25830776344283</v>
      </c>
      <c r="Q86" s="245">
        <f t="shared" si="19"/>
        <v>-142.91883134908397</v>
      </c>
      <c r="R86" s="247">
        <f t="shared" si="20"/>
        <v>-142.91883134908397</v>
      </c>
      <c r="S86" s="274"/>
      <c r="T86" s="368"/>
      <c r="U86" s="368"/>
      <c r="V86" s="368"/>
      <c r="W86" s="138"/>
      <c r="X86" s="138"/>
    </row>
    <row r="87" spans="1:24" s="105" customFormat="1" ht="25.5">
      <c r="A87" s="290" t="s">
        <v>25</v>
      </c>
      <c r="B87" s="421" t="s">
        <v>220</v>
      </c>
      <c r="C87" s="427" t="s">
        <v>156</v>
      </c>
      <c r="D87" s="275">
        <v>23</v>
      </c>
      <c r="E87" s="140">
        <v>16780</v>
      </c>
      <c r="F87" s="139">
        <f t="shared" si="14"/>
        <v>729.56521739130437</v>
      </c>
      <c r="G87" s="163">
        <v>26</v>
      </c>
      <c r="H87" s="140">
        <v>36780</v>
      </c>
      <c r="I87" s="164">
        <f t="shared" si="15"/>
        <v>1414.6153846153845</v>
      </c>
      <c r="J87" s="275">
        <v>26</v>
      </c>
      <c r="K87" s="140">
        <v>36780</v>
      </c>
      <c r="L87" s="139">
        <f t="shared" si="16"/>
        <v>1414.6153846153845</v>
      </c>
      <c r="M87" s="273">
        <v>2</v>
      </c>
      <c r="N87" s="140">
        <v>0</v>
      </c>
      <c r="O87" s="164">
        <f t="shared" si="17"/>
        <v>0</v>
      </c>
      <c r="P87" s="432">
        <f t="shared" si="18"/>
        <v>-729.56521739130437</v>
      </c>
      <c r="Q87" s="245">
        <f t="shared" si="19"/>
        <v>-1414.6153846153845</v>
      </c>
      <c r="R87" s="247">
        <f t="shared" si="20"/>
        <v>-1414.6153846153845</v>
      </c>
      <c r="S87" s="274"/>
      <c r="T87" s="368"/>
      <c r="U87" s="368"/>
      <c r="V87" s="368"/>
      <c r="W87" s="138"/>
      <c r="X87" s="138"/>
    </row>
    <row r="88" spans="1:24" s="105" customFormat="1" ht="25.5">
      <c r="A88" s="290" t="s">
        <v>32</v>
      </c>
      <c r="B88" s="421" t="s">
        <v>221</v>
      </c>
      <c r="C88" s="427" t="s">
        <v>156</v>
      </c>
      <c r="D88" s="275">
        <v>3018</v>
      </c>
      <c r="E88" s="140">
        <v>67810.899999999994</v>
      </c>
      <c r="F88" s="139">
        <f t="shared" si="14"/>
        <v>22.468820410868123</v>
      </c>
      <c r="G88" s="163">
        <v>4500</v>
      </c>
      <c r="H88" s="140">
        <v>93150</v>
      </c>
      <c r="I88" s="164">
        <f t="shared" si="15"/>
        <v>20.7</v>
      </c>
      <c r="J88" s="275">
        <v>4500</v>
      </c>
      <c r="K88" s="140">
        <v>93150</v>
      </c>
      <c r="L88" s="139">
        <f t="shared" si="16"/>
        <v>20.7</v>
      </c>
      <c r="M88" s="273">
        <v>1263</v>
      </c>
      <c r="N88" s="140">
        <v>3735.9</v>
      </c>
      <c r="O88" s="164">
        <f t="shared" si="17"/>
        <v>2.957957244655582</v>
      </c>
      <c r="P88" s="432">
        <f t="shared" si="18"/>
        <v>-19.510863166212541</v>
      </c>
      <c r="Q88" s="245">
        <f t="shared" si="19"/>
        <v>-17.742042755344418</v>
      </c>
      <c r="R88" s="247">
        <f t="shared" si="20"/>
        <v>-17.742042755344418</v>
      </c>
      <c r="S88" s="274"/>
      <c r="T88" s="368"/>
      <c r="U88" s="368"/>
      <c r="V88" s="368"/>
      <c r="W88" s="138"/>
      <c r="X88" s="138"/>
    </row>
    <row r="89" spans="1:24" s="105" customFormat="1" ht="25.5">
      <c r="A89" s="290" t="s">
        <v>64</v>
      </c>
      <c r="B89" s="421" t="s">
        <v>222</v>
      </c>
      <c r="C89" s="427" t="s">
        <v>156</v>
      </c>
      <c r="D89" s="275">
        <v>22961</v>
      </c>
      <c r="E89" s="140">
        <v>147299.9</v>
      </c>
      <c r="F89" s="139">
        <f t="shared" si="14"/>
        <v>6.4152214624798569</v>
      </c>
      <c r="G89" s="163">
        <v>26000</v>
      </c>
      <c r="H89" s="140">
        <v>147300</v>
      </c>
      <c r="I89" s="164">
        <f t="shared" si="15"/>
        <v>5.6653846153846157</v>
      </c>
      <c r="J89" s="275">
        <v>26000</v>
      </c>
      <c r="K89" s="140">
        <v>147300</v>
      </c>
      <c r="L89" s="139">
        <f t="shared" si="16"/>
        <v>5.6653846153846157</v>
      </c>
      <c r="M89" s="273">
        <v>8293</v>
      </c>
      <c r="N89" s="140">
        <v>10913.5</v>
      </c>
      <c r="O89" s="164">
        <f t="shared" si="17"/>
        <v>1.3159893886410226</v>
      </c>
      <c r="P89" s="432">
        <f t="shared" si="18"/>
        <v>-5.0992320738388344</v>
      </c>
      <c r="Q89" s="245">
        <f t="shared" si="19"/>
        <v>-4.3493952267435931</v>
      </c>
      <c r="R89" s="247">
        <f t="shared" si="20"/>
        <v>-4.3493952267435931</v>
      </c>
      <c r="S89" s="274"/>
      <c r="T89" s="368"/>
      <c r="U89" s="368"/>
      <c r="V89" s="368"/>
      <c r="W89" s="138"/>
      <c r="X89" s="138"/>
    </row>
    <row r="90" spans="1:24" s="105" customFormat="1" ht="25.5">
      <c r="A90" s="290" t="s">
        <v>65</v>
      </c>
      <c r="B90" s="421" t="s">
        <v>223</v>
      </c>
      <c r="C90" s="427" t="s">
        <v>156</v>
      </c>
      <c r="D90" s="275">
        <v>0</v>
      </c>
      <c r="E90" s="140">
        <v>0</v>
      </c>
      <c r="F90" s="139" t="e">
        <f t="shared" si="14"/>
        <v>#DIV/0!</v>
      </c>
      <c r="G90" s="163">
        <v>25</v>
      </c>
      <c r="H90" s="140">
        <v>25000</v>
      </c>
      <c r="I90" s="164">
        <f t="shared" si="15"/>
        <v>1000</v>
      </c>
      <c r="J90" s="275">
        <v>0</v>
      </c>
      <c r="K90" s="140">
        <v>25000</v>
      </c>
      <c r="L90" s="139" t="e">
        <f t="shared" si="16"/>
        <v>#DIV/0!</v>
      </c>
      <c r="M90" s="273"/>
      <c r="N90" s="140">
        <v>0</v>
      </c>
      <c r="O90" s="164" t="e">
        <f t="shared" si="17"/>
        <v>#DIV/0!</v>
      </c>
      <c r="P90" s="432" t="e">
        <f t="shared" si="18"/>
        <v>#DIV/0!</v>
      </c>
      <c r="Q90" s="245" t="e">
        <f t="shared" si="19"/>
        <v>#DIV/0!</v>
      </c>
      <c r="R90" s="247" t="e">
        <f t="shared" si="20"/>
        <v>#DIV/0!</v>
      </c>
      <c r="S90" s="274"/>
      <c r="T90" s="368"/>
      <c r="U90" s="368"/>
      <c r="V90" s="368"/>
    </row>
    <row r="91" spans="1:24" s="105" customFormat="1" ht="25.5">
      <c r="A91" s="290" t="s">
        <v>41</v>
      </c>
      <c r="B91" s="421" t="s">
        <v>263</v>
      </c>
      <c r="C91" s="427" t="s">
        <v>264</v>
      </c>
      <c r="D91" s="275">
        <v>0</v>
      </c>
      <c r="E91" s="140">
        <v>0</v>
      </c>
      <c r="F91" s="139" t="e">
        <f t="shared" si="14"/>
        <v>#DIV/0!</v>
      </c>
      <c r="G91" s="163">
        <v>0</v>
      </c>
      <c r="H91" s="140">
        <v>0</v>
      </c>
      <c r="I91" s="164" t="e">
        <f t="shared" si="15"/>
        <v>#DIV/0!</v>
      </c>
      <c r="J91" s="275">
        <v>0</v>
      </c>
      <c r="K91" s="140">
        <v>0</v>
      </c>
      <c r="L91" s="139" t="e">
        <f t="shared" si="16"/>
        <v>#DIV/0!</v>
      </c>
      <c r="M91" s="273"/>
      <c r="N91" s="140">
        <v>0</v>
      </c>
      <c r="O91" s="164" t="e">
        <f t="shared" si="17"/>
        <v>#DIV/0!</v>
      </c>
      <c r="P91" s="432" t="e">
        <f t="shared" si="18"/>
        <v>#DIV/0!</v>
      </c>
      <c r="Q91" s="245" t="e">
        <f t="shared" si="19"/>
        <v>#DIV/0!</v>
      </c>
      <c r="R91" s="247" t="e">
        <f t="shared" si="20"/>
        <v>#DIV/0!</v>
      </c>
      <c r="S91" s="274"/>
      <c r="T91" s="368"/>
      <c r="U91" s="368"/>
      <c r="V91" s="368"/>
    </row>
    <row r="92" spans="1:24" s="105" customFormat="1" ht="25.5">
      <c r="A92" s="290" t="s">
        <v>70</v>
      </c>
      <c r="B92" s="421" t="s">
        <v>224</v>
      </c>
      <c r="C92" s="427" t="s">
        <v>156</v>
      </c>
      <c r="D92" s="275">
        <v>0</v>
      </c>
      <c r="E92" s="140">
        <v>0</v>
      </c>
      <c r="F92" s="139" t="e">
        <f t="shared" si="14"/>
        <v>#DIV/0!</v>
      </c>
      <c r="G92" s="163">
        <v>0</v>
      </c>
      <c r="H92" s="140">
        <v>0</v>
      </c>
      <c r="I92" s="164" t="e">
        <f t="shared" si="15"/>
        <v>#DIV/0!</v>
      </c>
      <c r="J92" s="275">
        <v>0</v>
      </c>
      <c r="K92" s="140">
        <v>0</v>
      </c>
      <c r="L92" s="139" t="e">
        <f t="shared" si="16"/>
        <v>#DIV/0!</v>
      </c>
      <c r="M92" s="273"/>
      <c r="N92" s="140">
        <v>0</v>
      </c>
      <c r="O92" s="164" t="e">
        <f t="shared" si="17"/>
        <v>#DIV/0!</v>
      </c>
      <c r="P92" s="432" t="e">
        <f t="shared" si="18"/>
        <v>#DIV/0!</v>
      </c>
      <c r="Q92" s="245" t="e">
        <f t="shared" si="19"/>
        <v>#DIV/0!</v>
      </c>
      <c r="R92" s="247" t="e">
        <f t="shared" si="20"/>
        <v>#DIV/0!</v>
      </c>
      <c r="S92" s="274"/>
      <c r="T92" s="368"/>
      <c r="U92" s="368"/>
      <c r="V92" s="368"/>
    </row>
    <row r="93" spans="1:24" s="105" customFormat="1" ht="25.5">
      <c r="A93" s="290" t="s">
        <v>71</v>
      </c>
      <c r="B93" s="421" t="s">
        <v>270</v>
      </c>
      <c r="C93" s="427"/>
      <c r="D93" s="275">
        <v>3378150</v>
      </c>
      <c r="E93" s="140">
        <v>1106402.3</v>
      </c>
      <c r="F93" s="139">
        <f t="shared" si="14"/>
        <v>0.32751722096413721</v>
      </c>
      <c r="G93" s="163">
        <v>4600000</v>
      </c>
      <c r="H93" s="140">
        <v>1340241</v>
      </c>
      <c r="I93" s="164">
        <f t="shared" si="15"/>
        <v>0.29135673913043481</v>
      </c>
      <c r="J93" s="275">
        <v>4600000</v>
      </c>
      <c r="K93" s="140">
        <v>1574900</v>
      </c>
      <c r="L93" s="139">
        <f t="shared" si="16"/>
        <v>0.34236956521739131</v>
      </c>
      <c r="M93" s="273">
        <v>1615561</v>
      </c>
      <c r="N93" s="140">
        <v>342896.4</v>
      </c>
      <c r="O93" s="164">
        <f t="shared" si="17"/>
        <v>0.21224602475548743</v>
      </c>
      <c r="P93" s="432">
        <f t="shared" si="18"/>
        <v>-0.11527119620864978</v>
      </c>
      <c r="Q93" s="245">
        <f t="shared" si="19"/>
        <v>-7.9110714374947377E-2</v>
      </c>
      <c r="R93" s="247">
        <f t="shared" si="20"/>
        <v>-0.13012354046190389</v>
      </c>
      <c r="S93" s="274"/>
      <c r="T93" s="368"/>
      <c r="U93" s="368"/>
      <c r="V93" s="368"/>
    </row>
    <row r="94" spans="1:24" s="105" customFormat="1" ht="25.5">
      <c r="A94" s="290" t="s">
        <v>72</v>
      </c>
      <c r="B94" s="421" t="s">
        <v>268</v>
      </c>
      <c r="C94" s="427" t="s">
        <v>73</v>
      </c>
      <c r="D94" s="275">
        <v>2097</v>
      </c>
      <c r="E94" s="140">
        <v>60346.9</v>
      </c>
      <c r="F94" s="139">
        <f t="shared" si="14"/>
        <v>28.777730090605626</v>
      </c>
      <c r="G94" s="163">
        <v>450</v>
      </c>
      <c r="H94" s="140">
        <v>84114</v>
      </c>
      <c r="I94" s="164">
        <f t="shared" si="15"/>
        <v>186.92</v>
      </c>
      <c r="J94" s="275">
        <v>450</v>
      </c>
      <c r="K94" s="140">
        <v>83584</v>
      </c>
      <c r="L94" s="139">
        <f t="shared" si="16"/>
        <v>185.74222222222221</v>
      </c>
      <c r="M94" s="445">
        <v>558</v>
      </c>
      <c r="N94" s="140">
        <v>24570.3</v>
      </c>
      <c r="O94" s="164">
        <f t="shared" si="17"/>
        <v>44.03279569892473</v>
      </c>
      <c r="P94" s="432">
        <f t="shared" si="18"/>
        <v>15.255065608319104</v>
      </c>
      <c r="Q94" s="245">
        <f t="shared" si="19"/>
        <v>-142.88720430107526</v>
      </c>
      <c r="R94" s="247">
        <f t="shared" si="20"/>
        <v>-141.70942652329748</v>
      </c>
      <c r="S94" s="274"/>
    </row>
    <row r="95" spans="1:24" s="105" customFormat="1" ht="25.5">
      <c r="A95" s="290" t="s">
        <v>207</v>
      </c>
      <c r="B95" s="421" t="s">
        <v>269</v>
      </c>
      <c r="C95" s="427" t="s">
        <v>156</v>
      </c>
      <c r="D95" s="275">
        <v>3370</v>
      </c>
      <c r="E95" s="140">
        <v>98005.9</v>
      </c>
      <c r="F95" s="139">
        <f t="shared" si="14"/>
        <v>29.081869436201778</v>
      </c>
      <c r="G95" s="163">
        <v>820</v>
      </c>
      <c r="H95" s="140">
        <v>162049</v>
      </c>
      <c r="I95" s="164">
        <f t="shared" si="15"/>
        <v>197.62073170731708</v>
      </c>
      <c r="J95" s="275">
        <v>820</v>
      </c>
      <c r="K95" s="140">
        <v>141266</v>
      </c>
      <c r="L95" s="139">
        <f t="shared" si="16"/>
        <v>172.27560975609757</v>
      </c>
      <c r="M95" s="163">
        <v>1135</v>
      </c>
      <c r="N95" s="140">
        <v>36641.800000000003</v>
      </c>
      <c r="O95" s="164">
        <f t="shared" si="17"/>
        <v>32.283524229074892</v>
      </c>
      <c r="P95" s="432">
        <f t="shared" si="18"/>
        <v>3.2016547928731143</v>
      </c>
      <c r="Q95" s="245">
        <f t="shared" si="19"/>
        <v>-165.33720747824219</v>
      </c>
      <c r="R95" s="247">
        <f t="shared" si="20"/>
        <v>-139.99208552702268</v>
      </c>
      <c r="S95" s="274"/>
    </row>
    <row r="96" spans="1:24" s="105" customFormat="1" ht="89.25">
      <c r="A96" s="290" t="s">
        <v>208</v>
      </c>
      <c r="B96" s="421" t="s">
        <v>291</v>
      </c>
      <c r="C96" s="427" t="s">
        <v>292</v>
      </c>
      <c r="D96" s="275">
        <v>0</v>
      </c>
      <c r="E96" s="140">
        <v>38003.199999999997</v>
      </c>
      <c r="F96" s="139" t="e">
        <f>E96/D96</f>
        <v>#DIV/0!</v>
      </c>
      <c r="G96" s="163">
        <v>0</v>
      </c>
      <c r="H96" s="140">
        <v>0</v>
      </c>
      <c r="I96" s="164" t="e">
        <f>H96/G96</f>
        <v>#DIV/0!</v>
      </c>
      <c r="J96" s="275">
        <v>0</v>
      </c>
      <c r="K96" s="140">
        <v>0</v>
      </c>
      <c r="L96" s="139" t="e">
        <f t="shared" si="16"/>
        <v>#DIV/0!</v>
      </c>
      <c r="M96" s="163"/>
      <c r="N96" s="140">
        <v>0</v>
      </c>
      <c r="O96" s="164" t="e">
        <f t="shared" si="17"/>
        <v>#DIV/0!</v>
      </c>
      <c r="P96" s="432" t="e">
        <f t="shared" si="18"/>
        <v>#DIV/0!</v>
      </c>
      <c r="Q96" s="245" t="e">
        <f t="shared" si="19"/>
        <v>#DIV/0!</v>
      </c>
      <c r="R96" s="247" t="e">
        <f t="shared" si="20"/>
        <v>#DIV/0!</v>
      </c>
      <c r="S96" s="274"/>
    </row>
    <row r="97" spans="1:19" s="105" customFormat="1" ht="25.5">
      <c r="A97" s="290" t="s">
        <v>209</v>
      </c>
      <c r="B97" s="421" t="s">
        <v>444</v>
      </c>
      <c r="C97" s="427"/>
      <c r="D97" s="275"/>
      <c r="E97" s="140"/>
      <c r="F97" s="139"/>
      <c r="G97" s="163">
        <v>4</v>
      </c>
      <c r="H97" s="140">
        <v>1000</v>
      </c>
      <c r="I97" s="164">
        <f>H97/G97</f>
        <v>250</v>
      </c>
      <c r="J97" s="275">
        <v>0</v>
      </c>
      <c r="K97" s="140">
        <v>0</v>
      </c>
      <c r="L97" s="139" t="e">
        <f t="shared" si="16"/>
        <v>#DIV/0!</v>
      </c>
      <c r="M97" s="163"/>
      <c r="N97" s="140">
        <v>0</v>
      </c>
      <c r="O97" s="164" t="e">
        <f t="shared" si="17"/>
        <v>#DIV/0!</v>
      </c>
      <c r="P97" s="432" t="e">
        <f>O97-F97</f>
        <v>#DIV/0!</v>
      </c>
      <c r="Q97" s="245" t="e">
        <f>O97-I97</f>
        <v>#DIV/0!</v>
      </c>
      <c r="R97" s="247" t="e">
        <f>O97-L97</f>
        <v>#DIV/0!</v>
      </c>
      <c r="S97" s="274"/>
    </row>
    <row r="98" spans="1:19" s="125" customFormat="1" ht="39" customHeight="1">
      <c r="A98" s="446" t="s">
        <v>210</v>
      </c>
      <c r="B98" s="421" t="s">
        <v>240</v>
      </c>
      <c r="C98" s="427" t="s">
        <v>189</v>
      </c>
      <c r="D98" s="275">
        <v>641</v>
      </c>
      <c r="E98" s="140">
        <v>49411</v>
      </c>
      <c r="F98" s="139">
        <f t="shared" si="14"/>
        <v>77.084243369734793</v>
      </c>
      <c r="G98" s="163">
        <v>4210</v>
      </c>
      <c r="H98" s="140">
        <v>324509</v>
      </c>
      <c r="I98" s="164">
        <f t="shared" ref="I98:I106" si="21">H98/G98</f>
        <v>77.080522565320663</v>
      </c>
      <c r="J98" s="275">
        <v>4210</v>
      </c>
      <c r="K98" s="140">
        <v>324509</v>
      </c>
      <c r="L98" s="139">
        <f t="shared" si="16"/>
        <v>77.080522565320663</v>
      </c>
      <c r="M98" s="163">
        <v>1100</v>
      </c>
      <c r="N98" s="140">
        <v>83484</v>
      </c>
      <c r="O98" s="164">
        <f t="shared" si="17"/>
        <v>75.894545454545451</v>
      </c>
      <c r="P98" s="432">
        <f t="shared" si="18"/>
        <v>-1.1896979151893419</v>
      </c>
      <c r="Q98" s="245">
        <f t="shared" si="19"/>
        <v>-1.1859771107752124</v>
      </c>
      <c r="R98" s="247">
        <f t="shared" si="20"/>
        <v>-1.1859771107752124</v>
      </c>
      <c r="S98" s="278"/>
    </row>
    <row r="99" spans="1:19" s="125" customFormat="1" ht="27" customHeight="1">
      <c r="A99" s="446" t="s">
        <v>229</v>
      </c>
      <c r="B99" s="421" t="s">
        <v>199</v>
      </c>
      <c r="C99" s="427" t="s">
        <v>186</v>
      </c>
      <c r="D99" s="275">
        <v>0</v>
      </c>
      <c r="E99" s="140">
        <v>1639519.7</v>
      </c>
      <c r="F99" s="139" t="e">
        <f t="shared" si="14"/>
        <v>#DIV/0!</v>
      </c>
      <c r="G99" s="163">
        <v>0</v>
      </c>
      <c r="H99" s="140">
        <v>0</v>
      </c>
      <c r="I99" s="164" t="e">
        <f t="shared" si="21"/>
        <v>#DIV/0!</v>
      </c>
      <c r="J99" s="275">
        <v>0</v>
      </c>
      <c r="K99" s="140">
        <v>0</v>
      </c>
      <c r="L99" s="139" t="e">
        <f t="shared" si="16"/>
        <v>#DIV/0!</v>
      </c>
      <c r="M99" s="163">
        <v>0</v>
      </c>
      <c r="N99" s="140">
        <v>0</v>
      </c>
      <c r="O99" s="164" t="e">
        <f t="shared" si="17"/>
        <v>#DIV/0!</v>
      </c>
      <c r="P99" s="432" t="e">
        <f t="shared" si="18"/>
        <v>#DIV/0!</v>
      </c>
      <c r="Q99" s="245" t="e">
        <f t="shared" si="19"/>
        <v>#DIV/0!</v>
      </c>
      <c r="R99" s="247" t="e">
        <f t="shared" si="20"/>
        <v>#DIV/0!</v>
      </c>
      <c r="S99" s="278"/>
    </row>
    <row r="100" spans="1:19" s="125" customFormat="1" ht="25.5">
      <c r="A100" s="446" t="s">
        <v>230</v>
      </c>
      <c r="B100" s="421" t="s">
        <v>194</v>
      </c>
      <c r="C100" s="427" t="s">
        <v>189</v>
      </c>
      <c r="D100" s="275">
        <v>8319.7518987341773</v>
      </c>
      <c r="E100" s="140">
        <v>657260.4</v>
      </c>
      <c r="F100" s="139">
        <f>E100/D100</f>
        <v>79</v>
      </c>
      <c r="G100" s="163">
        <f>H100/F100</f>
        <v>9380.7848101265827</v>
      </c>
      <c r="H100" s="140">
        <v>741082</v>
      </c>
      <c r="I100" s="164">
        <f t="shared" si="21"/>
        <v>79</v>
      </c>
      <c r="J100" s="275">
        <f>K100/79</f>
        <v>9380.7848101265827</v>
      </c>
      <c r="K100" s="140">
        <v>741082</v>
      </c>
      <c r="L100" s="139">
        <f t="shared" si="16"/>
        <v>79</v>
      </c>
      <c r="M100" s="163">
        <v>1661</v>
      </c>
      <c r="N100" s="140">
        <v>131197</v>
      </c>
      <c r="O100" s="164">
        <f t="shared" si="17"/>
        <v>78.986754966887418</v>
      </c>
      <c r="P100" s="432">
        <f>O100-F100</f>
        <v>-1.3245033112582405E-2</v>
      </c>
      <c r="Q100" s="245">
        <f>O100-I100</f>
        <v>-1.3245033112582405E-2</v>
      </c>
      <c r="R100" s="247">
        <f>O100-L100</f>
        <v>-1.3245033112582405E-2</v>
      </c>
      <c r="S100" s="278"/>
    </row>
    <row r="101" spans="1:19" s="125" customFormat="1" ht="25.5">
      <c r="A101" s="435" t="s">
        <v>271</v>
      </c>
      <c r="B101" s="421" t="s">
        <v>195</v>
      </c>
      <c r="C101" s="427" t="s">
        <v>186</v>
      </c>
      <c r="D101" s="275">
        <v>3659.0177192391579</v>
      </c>
      <c r="E101" s="140">
        <v>504946.2</v>
      </c>
      <c r="F101" s="139">
        <f>E101/D101</f>
        <v>138.00047956723111</v>
      </c>
      <c r="G101" s="429"/>
      <c r="H101" s="411"/>
      <c r="I101" s="430"/>
      <c r="J101" s="428"/>
      <c r="K101" s="411"/>
      <c r="L101" s="431"/>
      <c r="M101" s="163">
        <f>N101/L102</f>
        <v>0</v>
      </c>
      <c r="N101" s="140">
        <v>0</v>
      </c>
      <c r="O101" s="164" t="e">
        <f t="shared" si="17"/>
        <v>#DIV/0!</v>
      </c>
      <c r="P101" s="432" t="e">
        <f>O101-F101</f>
        <v>#DIV/0!</v>
      </c>
      <c r="Q101" s="245" t="e">
        <f>O101-I102</f>
        <v>#DIV/0!</v>
      </c>
      <c r="R101" s="247" t="e">
        <f>O101-L102</f>
        <v>#DIV/0!</v>
      </c>
      <c r="S101" s="278"/>
    </row>
    <row r="102" spans="1:19" s="125" customFormat="1" ht="25.5">
      <c r="A102" s="435" t="s">
        <v>293</v>
      </c>
      <c r="B102" s="421" t="s">
        <v>298</v>
      </c>
      <c r="C102" s="427" t="s">
        <v>186</v>
      </c>
      <c r="D102" s="275">
        <v>470.31017232544065</v>
      </c>
      <c r="E102" s="140">
        <v>64903.6</v>
      </c>
      <c r="F102" s="139"/>
      <c r="G102" s="163">
        <v>2925</v>
      </c>
      <c r="H102" s="140">
        <v>222826</v>
      </c>
      <c r="I102" s="164">
        <f>H102/G102</f>
        <v>76.179829059829061</v>
      </c>
      <c r="J102" s="275">
        <v>2925</v>
      </c>
      <c r="K102" s="140">
        <v>222826</v>
      </c>
      <c r="L102" s="139">
        <f>K102/J102</f>
        <v>76.179829059829061</v>
      </c>
      <c r="M102" s="277"/>
      <c r="N102" s="185"/>
      <c r="O102" s="164"/>
      <c r="P102" s="432">
        <f>O102-F102</f>
        <v>0</v>
      </c>
      <c r="Q102" s="245" t="e">
        <f>O102-#REF!</f>
        <v>#REF!</v>
      </c>
      <c r="R102" s="247" t="e">
        <f>O102-#REF!</f>
        <v>#REF!</v>
      </c>
      <c r="S102" s="278"/>
    </row>
    <row r="103" spans="1:19" s="125" customFormat="1" ht="27.6" customHeight="1">
      <c r="A103" s="435" t="s">
        <v>299</v>
      </c>
      <c r="B103" s="421" t="s">
        <v>196</v>
      </c>
      <c r="C103" s="427" t="s">
        <v>189</v>
      </c>
      <c r="D103" s="275">
        <v>9295.9144927536236</v>
      </c>
      <c r="E103" s="140">
        <v>641418.1</v>
      </c>
      <c r="F103" s="139">
        <f>E103/D103</f>
        <v>69</v>
      </c>
      <c r="G103" s="163">
        <v>6220</v>
      </c>
      <c r="H103" s="140">
        <v>428036</v>
      </c>
      <c r="I103" s="164">
        <f t="shared" si="21"/>
        <v>68.816077170418012</v>
      </c>
      <c r="J103" s="275">
        <v>6220</v>
      </c>
      <c r="K103" s="140">
        <v>428036</v>
      </c>
      <c r="L103" s="139">
        <f t="shared" si="16"/>
        <v>68.816077170418012</v>
      </c>
      <c r="M103" s="163">
        <v>1275</v>
      </c>
      <c r="N103" s="140">
        <v>87719</v>
      </c>
      <c r="O103" s="164">
        <f t="shared" si="17"/>
        <v>68.799215686274508</v>
      </c>
      <c r="P103" s="432">
        <f>O103-F103</f>
        <v>-0.20078431372549232</v>
      </c>
      <c r="Q103" s="245">
        <f>O103-I103</f>
        <v>-1.6861484143504413E-2</v>
      </c>
      <c r="R103" s="247">
        <f>O103-L103</f>
        <v>-1.6861484143504413E-2</v>
      </c>
      <c r="S103" s="278"/>
    </row>
    <row r="104" spans="1:19" s="125" customFormat="1" ht="25.5">
      <c r="A104" s="447" t="s">
        <v>451</v>
      </c>
      <c r="B104" s="421" t="s">
        <v>197</v>
      </c>
      <c r="C104" s="448" t="s">
        <v>198</v>
      </c>
      <c r="D104" s="449">
        <v>1</v>
      </c>
      <c r="E104" s="450">
        <v>60768.3</v>
      </c>
      <c r="F104" s="451">
        <f>E104/D104</f>
        <v>60768.3</v>
      </c>
      <c r="G104" s="452">
        <v>1</v>
      </c>
      <c r="H104" s="450">
        <v>68398</v>
      </c>
      <c r="I104" s="453">
        <f t="shared" si="21"/>
        <v>68398</v>
      </c>
      <c r="J104" s="454">
        <v>1</v>
      </c>
      <c r="K104" s="450">
        <v>68398</v>
      </c>
      <c r="L104" s="451">
        <f t="shared" si="16"/>
        <v>68398</v>
      </c>
      <c r="M104" s="452">
        <v>1</v>
      </c>
      <c r="N104" s="450">
        <v>13655</v>
      </c>
      <c r="O104" s="453">
        <f t="shared" si="17"/>
        <v>13655</v>
      </c>
      <c r="P104" s="433">
        <f>O104-F104</f>
        <v>-47113.3</v>
      </c>
      <c r="Q104" s="397">
        <f>O104-I104</f>
        <v>-54743</v>
      </c>
      <c r="R104" s="398">
        <f>O104-L104</f>
        <v>-54743</v>
      </c>
      <c r="S104" s="399"/>
    </row>
    <row r="105" spans="1:19" s="105" customFormat="1" ht="45.6" customHeight="1">
      <c r="A105" s="412" t="s">
        <v>445</v>
      </c>
      <c r="B105" s="421" t="s">
        <v>452</v>
      </c>
      <c r="C105" s="448" t="s">
        <v>453</v>
      </c>
      <c r="D105" s="424"/>
      <c r="E105" s="401"/>
      <c r="F105" s="129"/>
      <c r="G105" s="123">
        <v>1</v>
      </c>
      <c r="H105" s="140">
        <v>126360</v>
      </c>
      <c r="I105" s="113">
        <f t="shared" si="21"/>
        <v>126360</v>
      </c>
      <c r="J105" s="275">
        <v>1</v>
      </c>
      <c r="K105" s="140">
        <v>126360</v>
      </c>
      <c r="L105" s="139">
        <f t="shared" si="16"/>
        <v>126360</v>
      </c>
      <c r="M105" s="163">
        <v>0</v>
      </c>
      <c r="N105" s="140">
        <v>0</v>
      </c>
      <c r="O105" s="113" t="e">
        <f t="shared" si="17"/>
        <v>#DIV/0!</v>
      </c>
      <c r="P105" s="316"/>
      <c r="Q105" s="364" t="e">
        <f>O105-I105</f>
        <v>#DIV/0!</v>
      </c>
      <c r="R105" s="364" t="e">
        <f>O105-L105</f>
        <v>#DIV/0!</v>
      </c>
      <c r="S105" s="413"/>
    </row>
    <row r="106" spans="1:19" s="105" customFormat="1" ht="25.15" customHeight="1">
      <c r="A106" s="414" t="s">
        <v>454</v>
      </c>
      <c r="B106" s="422" t="s">
        <v>411</v>
      </c>
      <c r="C106" s="448" t="s">
        <v>198</v>
      </c>
      <c r="D106" s="424"/>
      <c r="E106" s="401"/>
      <c r="F106" s="129"/>
      <c r="G106" s="123">
        <v>1</v>
      </c>
      <c r="H106" s="140">
        <v>400000</v>
      </c>
      <c r="I106" s="113">
        <f t="shared" si="21"/>
        <v>400000</v>
      </c>
      <c r="J106" s="275">
        <v>1</v>
      </c>
      <c r="K106" s="140">
        <v>400000</v>
      </c>
      <c r="L106" s="139">
        <f t="shared" si="16"/>
        <v>400000</v>
      </c>
      <c r="M106" s="363">
        <v>1</v>
      </c>
      <c r="N106" s="450">
        <v>591316</v>
      </c>
      <c r="O106" s="113">
        <f t="shared" si="17"/>
        <v>591316</v>
      </c>
      <c r="P106" s="316"/>
      <c r="Q106" s="364">
        <f>O106-I106</f>
        <v>191316</v>
      </c>
      <c r="R106" s="364">
        <f>O106-L106</f>
        <v>191316</v>
      </c>
      <c r="S106" s="413"/>
    </row>
    <row r="107" spans="1:19" s="105" customFormat="1" ht="13.5" thickBot="1">
      <c r="A107" s="415"/>
      <c r="B107" s="423"/>
      <c r="C107" s="317"/>
      <c r="D107" s="425"/>
      <c r="E107" s="416"/>
      <c r="F107" s="161"/>
      <c r="G107" s="319"/>
      <c r="H107" s="418"/>
      <c r="I107" s="160"/>
      <c r="J107" s="339"/>
      <c r="K107" s="418"/>
      <c r="L107" s="161"/>
      <c r="M107" s="366"/>
      <c r="N107" s="418"/>
      <c r="O107" s="160"/>
      <c r="P107" s="321"/>
      <c r="Q107" s="304"/>
      <c r="R107" s="304"/>
      <c r="S107" s="419"/>
    </row>
    <row r="108" spans="1:19" s="105" customFormat="1">
      <c r="A108" s="292"/>
      <c r="B108" s="293"/>
      <c r="C108" s="293"/>
      <c r="D108" s="130"/>
      <c r="E108" s="131"/>
      <c r="F108" s="121"/>
      <c r="G108" s="131"/>
      <c r="H108" s="295"/>
      <c r="I108" s="121"/>
      <c r="J108" s="295"/>
      <c r="K108" s="295"/>
      <c r="L108" s="121"/>
      <c r="M108" s="131"/>
      <c r="N108" s="295"/>
      <c r="O108" s="121"/>
      <c r="P108" s="121"/>
      <c r="Q108" s="121"/>
      <c r="R108" s="121"/>
      <c r="S108" s="131"/>
    </row>
    <row r="109" spans="1:19" s="105" customFormat="1" ht="13.5" thickBot="1">
      <c r="A109" s="610" t="s">
        <v>39</v>
      </c>
      <c r="B109" s="611"/>
      <c r="C109" s="611"/>
      <c r="D109" s="611"/>
      <c r="E109" s="611"/>
      <c r="F109" s="611"/>
      <c r="H109" s="137"/>
      <c r="I109" s="108"/>
      <c r="J109" s="263"/>
      <c r="K109" s="137"/>
      <c r="N109" s="137"/>
      <c r="O109" s="132"/>
    </row>
    <row r="110" spans="1:19" s="105" customFormat="1" ht="39" thickBot="1">
      <c r="A110" s="264" t="s">
        <v>0</v>
      </c>
      <c r="B110" s="117" t="s">
        <v>34</v>
      </c>
      <c r="C110" s="117" t="s">
        <v>37</v>
      </c>
      <c r="D110" s="117" t="s">
        <v>28</v>
      </c>
      <c r="E110" s="117" t="s">
        <v>38</v>
      </c>
      <c r="F110" s="118" t="s">
        <v>21</v>
      </c>
      <c r="H110" s="262"/>
      <c r="I110" s="108"/>
      <c r="J110" s="137"/>
      <c r="K110" s="262"/>
      <c r="L110" s="287"/>
      <c r="M110" s="287"/>
      <c r="N110" s="262"/>
      <c r="O110" s="108"/>
    </row>
    <row r="111" spans="1:19" s="105" customFormat="1" ht="25.5">
      <c r="A111" s="296" t="s">
        <v>35</v>
      </c>
      <c r="B111" s="297" t="s">
        <v>62</v>
      </c>
      <c r="C111" s="297" t="s">
        <v>63</v>
      </c>
      <c r="D111" s="298"/>
      <c r="E111" s="112">
        <v>57796.7</v>
      </c>
      <c r="F111" s="133"/>
      <c r="H111" s="236"/>
      <c r="I111" s="108"/>
      <c r="J111" s="236"/>
      <c r="K111" s="236"/>
      <c r="L111" s="132"/>
      <c r="M111" s="132"/>
      <c r="N111" s="236"/>
      <c r="O111" s="108"/>
    </row>
    <row r="112" spans="1:19" s="105" customFormat="1">
      <c r="A112" s="299" t="s">
        <v>36</v>
      </c>
      <c r="B112" s="300" t="s">
        <v>251</v>
      </c>
      <c r="C112" s="300" t="s">
        <v>253</v>
      </c>
      <c r="D112" s="112"/>
      <c r="E112" s="112">
        <v>12116.5</v>
      </c>
      <c r="F112" s="134"/>
      <c r="H112" s="236"/>
      <c r="I112" s="108"/>
      <c r="J112" s="236"/>
      <c r="K112" s="236"/>
      <c r="L112" s="108"/>
      <c r="M112" s="108"/>
      <c r="N112" s="236"/>
      <c r="O112" s="108"/>
    </row>
    <row r="113" spans="1:19" s="105" customFormat="1" ht="13.5" thickBot="1">
      <c r="A113" s="301" t="s">
        <v>23</v>
      </c>
      <c r="B113" s="302" t="s">
        <v>252</v>
      </c>
      <c r="C113" s="302" t="s">
        <v>254</v>
      </c>
      <c r="D113" s="303"/>
      <c r="E113" s="304"/>
      <c r="F113" s="119"/>
      <c r="G113" s="372"/>
      <c r="H113" s="236"/>
      <c r="I113" s="108"/>
      <c r="J113" s="236"/>
      <c r="K113" s="236"/>
      <c r="L113" s="108"/>
      <c r="M113" s="108"/>
      <c r="N113" s="236"/>
      <c r="O113" s="108"/>
    </row>
    <row r="114" spans="1:19" s="105" customFormat="1" ht="13.5" thickBot="1">
      <c r="A114" s="390"/>
      <c r="B114" s="390"/>
      <c r="C114" s="390"/>
      <c r="D114" s="390"/>
      <c r="E114" s="121"/>
      <c r="F114" s="390"/>
      <c r="H114" s="137"/>
      <c r="J114" s="137"/>
      <c r="K114" s="137"/>
      <c r="N114" s="137"/>
    </row>
    <row r="115" spans="1:19" s="125" customFormat="1">
      <c r="A115" s="592" t="s">
        <v>14</v>
      </c>
      <c r="B115" s="593"/>
      <c r="C115" s="107" t="s">
        <v>3</v>
      </c>
      <c r="D115" s="618" t="s">
        <v>438</v>
      </c>
      <c r="E115" s="619"/>
      <c r="F115" s="605" t="s">
        <v>15</v>
      </c>
      <c r="G115" s="107" t="s">
        <v>3</v>
      </c>
      <c r="H115" s="598" t="s">
        <v>81</v>
      </c>
      <c r="I115" s="599"/>
      <c r="J115" s="268"/>
      <c r="K115" s="268"/>
      <c r="N115" s="268"/>
    </row>
    <row r="116" spans="1:19" s="105" customFormat="1">
      <c r="A116" s="594"/>
      <c r="B116" s="595"/>
      <c r="C116" s="122" t="s">
        <v>16</v>
      </c>
      <c r="D116" s="600"/>
      <c r="E116" s="601"/>
      <c r="F116" s="606"/>
      <c r="G116" s="122" t="s">
        <v>16</v>
      </c>
      <c r="H116" s="600"/>
      <c r="I116" s="601"/>
      <c r="J116" s="137"/>
      <c r="K116" s="268"/>
      <c r="L116" s="125"/>
      <c r="M116" s="125"/>
      <c r="N116" s="268"/>
      <c r="O116" s="125"/>
    </row>
    <row r="117" spans="1:19" s="105" customFormat="1">
      <c r="A117" s="596"/>
      <c r="B117" s="597"/>
      <c r="C117" s="122" t="s">
        <v>17</v>
      </c>
      <c r="D117" s="600" t="s">
        <v>433</v>
      </c>
      <c r="E117" s="601"/>
      <c r="F117" s="607"/>
      <c r="G117" s="122" t="s">
        <v>17</v>
      </c>
      <c r="H117" s="600" t="s">
        <v>433</v>
      </c>
      <c r="I117" s="601"/>
      <c r="J117" s="137"/>
      <c r="K117" s="137"/>
      <c r="N117" s="137"/>
    </row>
    <row r="118" spans="1:19" s="105" customFormat="1">
      <c r="H118" s="268"/>
      <c r="J118" s="137"/>
      <c r="K118" s="268"/>
      <c r="L118" s="126"/>
      <c r="M118" s="126"/>
      <c r="N118" s="268"/>
      <c r="O118" s="125"/>
    </row>
    <row r="119" spans="1:19" s="105" customFormat="1">
      <c r="H119" s="268"/>
      <c r="J119" s="137"/>
      <c r="K119" s="268"/>
      <c r="L119" s="126"/>
      <c r="M119" s="126"/>
      <c r="N119" s="268"/>
      <c r="O119" s="125"/>
    </row>
    <row r="120" spans="1:19" s="105" customFormat="1">
      <c r="H120" s="268"/>
      <c r="J120" s="137"/>
      <c r="K120" s="268"/>
      <c r="L120" s="126"/>
      <c r="M120" s="126"/>
      <c r="N120" s="268"/>
      <c r="O120" s="125"/>
    </row>
    <row r="121" spans="1:19" s="232" customFormat="1">
      <c r="A121" s="230" t="s">
        <v>119</v>
      </c>
      <c r="B121" s="106"/>
      <c r="C121" s="106"/>
      <c r="D121" s="106"/>
      <c r="E121" s="106"/>
      <c r="F121" s="106"/>
      <c r="G121" s="106"/>
      <c r="H121" s="231"/>
      <c r="I121" s="106"/>
      <c r="J121" s="231"/>
      <c r="K121" s="231"/>
      <c r="L121" s="288"/>
      <c r="M121" s="288"/>
      <c r="N121" s="231"/>
    </row>
    <row r="122" spans="1:19" s="232" customFormat="1">
      <c r="A122" s="233" t="s">
        <v>435</v>
      </c>
      <c r="B122" s="271"/>
      <c r="C122" s="106"/>
      <c r="D122" s="106"/>
      <c r="E122" s="106"/>
      <c r="F122" s="106"/>
      <c r="G122" s="106"/>
      <c r="H122" s="231"/>
      <c r="I122" s="106"/>
      <c r="J122" s="231"/>
      <c r="K122" s="231"/>
      <c r="L122" s="106"/>
      <c r="M122" s="106"/>
      <c r="N122" s="231"/>
    </row>
    <row r="123" spans="1:19" s="232" customFormat="1">
      <c r="A123" s="230"/>
      <c r="B123" s="106"/>
      <c r="C123" s="106"/>
      <c r="D123" s="106"/>
      <c r="E123" s="106"/>
      <c r="F123" s="106"/>
      <c r="G123" s="106"/>
      <c r="H123" s="231"/>
      <c r="I123" s="106"/>
      <c r="J123" s="231"/>
      <c r="K123" s="231"/>
      <c r="L123" s="106"/>
      <c r="M123" s="106"/>
      <c r="N123" s="231"/>
    </row>
    <row r="124" spans="1:19" s="105" customFormat="1" ht="25.5">
      <c r="A124" s="234" t="s">
        <v>18</v>
      </c>
      <c r="B124" s="122" t="s">
        <v>78</v>
      </c>
      <c r="C124" s="107" t="s">
        <v>19</v>
      </c>
      <c r="D124" s="107">
        <v>13</v>
      </c>
      <c r="E124" s="108"/>
      <c r="F124" s="108"/>
      <c r="G124" s="108"/>
      <c r="H124" s="236"/>
      <c r="I124" s="108"/>
      <c r="J124" s="236"/>
      <c r="K124" s="236"/>
      <c r="L124" s="108"/>
      <c r="M124" s="108"/>
      <c r="N124" s="236"/>
    </row>
    <row r="125" spans="1:19" s="105" customFormat="1">
      <c r="A125" s="237"/>
      <c r="B125" s="390"/>
      <c r="C125" s="390"/>
      <c r="D125" s="390"/>
      <c r="E125" s="108"/>
      <c r="F125" s="108"/>
      <c r="G125" s="108"/>
      <c r="H125" s="236"/>
      <c r="I125" s="108"/>
      <c r="J125" s="236"/>
      <c r="K125" s="236"/>
      <c r="L125" s="108"/>
      <c r="M125" s="108"/>
      <c r="N125" s="236"/>
    </row>
    <row r="126" spans="1:19" s="105" customFormat="1" ht="25.5">
      <c r="A126" s="234" t="s">
        <v>1</v>
      </c>
      <c r="B126" s="122" t="s">
        <v>54</v>
      </c>
      <c r="C126" s="238" t="s">
        <v>26</v>
      </c>
      <c r="D126" s="109" t="s">
        <v>55</v>
      </c>
      <c r="E126" s="110"/>
      <c r="F126" s="111"/>
      <c r="G126" s="111"/>
      <c r="H126" s="236"/>
      <c r="I126" s="111"/>
      <c r="J126" s="375"/>
      <c r="K126" s="236"/>
      <c r="L126" s="108"/>
      <c r="M126" s="108"/>
      <c r="N126" s="236"/>
    </row>
    <row r="127" spans="1:19" s="105" customFormat="1" ht="13.5" thickBot="1">
      <c r="A127" s="608"/>
      <c r="B127" s="609"/>
      <c r="H127" s="137"/>
      <c r="J127" s="137"/>
      <c r="K127" s="137"/>
      <c r="N127" s="137"/>
    </row>
    <row r="128" spans="1:19" s="240" customFormat="1" ht="13.5" thickBot="1">
      <c r="A128" s="239"/>
      <c r="B128" s="239" t="s">
        <v>102</v>
      </c>
      <c r="C128" s="239"/>
      <c r="D128" s="602" t="s">
        <v>41</v>
      </c>
      <c r="E128" s="603"/>
      <c r="F128" s="604"/>
      <c r="G128" s="602" t="s">
        <v>42</v>
      </c>
      <c r="H128" s="603"/>
      <c r="I128" s="603"/>
      <c r="J128" s="602" t="s">
        <v>43</v>
      </c>
      <c r="K128" s="603"/>
      <c r="L128" s="604"/>
      <c r="M128" s="602" t="s">
        <v>44</v>
      </c>
      <c r="N128" s="603"/>
      <c r="O128" s="604"/>
      <c r="P128" s="603" t="s">
        <v>130</v>
      </c>
      <c r="Q128" s="603"/>
      <c r="R128" s="604"/>
      <c r="S128" s="615" t="s">
        <v>21</v>
      </c>
    </row>
    <row r="129" spans="1:19" s="241" customFormat="1" ht="12.75" customHeight="1">
      <c r="A129" s="620" t="s">
        <v>0</v>
      </c>
      <c r="B129" s="620" t="s">
        <v>120</v>
      </c>
      <c r="C129" s="620" t="s">
        <v>121</v>
      </c>
      <c r="D129" s="622" t="s">
        <v>122</v>
      </c>
      <c r="E129" s="629" t="s">
        <v>123</v>
      </c>
      <c r="F129" s="612" t="s">
        <v>129</v>
      </c>
      <c r="G129" s="622" t="s">
        <v>124</v>
      </c>
      <c r="H129" s="627" t="s">
        <v>450</v>
      </c>
      <c r="I129" s="612" t="s">
        <v>128</v>
      </c>
      <c r="J129" s="631" t="s">
        <v>125</v>
      </c>
      <c r="K129" s="627" t="s">
        <v>126</v>
      </c>
      <c r="L129" s="612" t="s">
        <v>127</v>
      </c>
      <c r="M129" s="622" t="s">
        <v>133</v>
      </c>
      <c r="N129" s="627" t="s">
        <v>134</v>
      </c>
      <c r="O129" s="612" t="s">
        <v>135</v>
      </c>
      <c r="P129" s="622" t="s">
        <v>45</v>
      </c>
      <c r="Q129" s="629" t="s">
        <v>46</v>
      </c>
      <c r="R129" s="612" t="s">
        <v>47</v>
      </c>
      <c r="S129" s="616"/>
    </row>
    <row r="130" spans="1:19" s="241" customFormat="1" ht="57.75" customHeight="1" thickBot="1">
      <c r="A130" s="621"/>
      <c r="B130" s="621"/>
      <c r="C130" s="621"/>
      <c r="D130" s="623"/>
      <c r="E130" s="630"/>
      <c r="F130" s="613"/>
      <c r="G130" s="623"/>
      <c r="H130" s="628"/>
      <c r="I130" s="613"/>
      <c r="J130" s="632"/>
      <c r="K130" s="628"/>
      <c r="L130" s="613"/>
      <c r="M130" s="623"/>
      <c r="N130" s="628"/>
      <c r="O130" s="613"/>
      <c r="P130" s="623"/>
      <c r="Q130" s="630"/>
      <c r="R130" s="613"/>
      <c r="S130" s="617"/>
    </row>
    <row r="131" spans="1:19" s="105" customFormat="1" ht="25.5">
      <c r="A131" s="174" t="s">
        <v>35</v>
      </c>
      <c r="B131" s="243" t="s">
        <v>228</v>
      </c>
      <c r="C131" s="276" t="s">
        <v>273</v>
      </c>
      <c r="D131" s="305">
        <v>182887</v>
      </c>
      <c r="E131" s="455">
        <v>315040.7</v>
      </c>
      <c r="F131" s="306">
        <f t="shared" ref="F131:F143" si="22">E131/D131</f>
        <v>1.7225975602421169</v>
      </c>
      <c r="G131" s="456">
        <v>203000</v>
      </c>
      <c r="H131" s="140">
        <v>312508</v>
      </c>
      <c r="I131" s="307">
        <f t="shared" ref="I131:I143" si="23">H131/G131</f>
        <v>1.5394482758620689</v>
      </c>
      <c r="J131" s="273">
        <v>203000</v>
      </c>
      <c r="K131" s="140">
        <v>312508</v>
      </c>
      <c r="L131" s="308">
        <f t="shared" ref="L131:L143" si="24">K131/J131</f>
        <v>1.5394482758620689</v>
      </c>
      <c r="M131" s="305">
        <v>61000</v>
      </c>
      <c r="N131" s="309">
        <v>0</v>
      </c>
      <c r="O131" s="310">
        <f t="shared" ref="O131:O143" si="25">N131/M131</f>
        <v>0</v>
      </c>
      <c r="P131" s="311">
        <f t="shared" ref="P131:P143" si="26">O131-F131</f>
        <v>-1.7225975602421169</v>
      </c>
      <c r="Q131" s="312">
        <f t="shared" ref="Q131:Q143" si="27">O131-I131</f>
        <v>-1.5394482758620689</v>
      </c>
      <c r="R131" s="313">
        <f t="shared" ref="R131:R143" si="28">O131-L131</f>
        <v>-1.5394482758620689</v>
      </c>
      <c r="S131" s="289" t="s">
        <v>31</v>
      </c>
    </row>
    <row r="132" spans="1:19" s="105" customFormat="1" ht="25.5">
      <c r="A132" s="290" t="s">
        <v>36</v>
      </c>
      <c r="B132" s="250" t="s">
        <v>225</v>
      </c>
      <c r="C132" s="272" t="s">
        <v>274</v>
      </c>
      <c r="D132" s="123">
        <v>4707</v>
      </c>
      <c r="E132" s="112">
        <v>2357268.7999999998</v>
      </c>
      <c r="F132" s="113">
        <f t="shared" si="22"/>
        <v>500.80067983853831</v>
      </c>
      <c r="G132" s="314">
        <v>3400</v>
      </c>
      <c r="H132" s="140">
        <v>2515885</v>
      </c>
      <c r="I132" s="129">
        <f t="shared" si="23"/>
        <v>739.96617647058827</v>
      </c>
      <c r="J132" s="163">
        <v>3400</v>
      </c>
      <c r="K132" s="140">
        <v>2395125</v>
      </c>
      <c r="L132" s="315">
        <f t="shared" si="24"/>
        <v>704.44852941176475</v>
      </c>
      <c r="M132" s="305">
        <v>1314</v>
      </c>
      <c r="N132" s="140">
        <v>767114.7</v>
      </c>
      <c r="O132" s="113">
        <f t="shared" si="25"/>
        <v>583.80114155251135</v>
      </c>
      <c r="P132" s="316">
        <f t="shared" si="26"/>
        <v>83.000461713973039</v>
      </c>
      <c r="Q132" s="129">
        <f t="shared" si="27"/>
        <v>-156.16503491807691</v>
      </c>
      <c r="R132" s="113">
        <f t="shared" si="28"/>
        <v>-120.6473878592534</v>
      </c>
      <c r="S132" s="274" t="s">
        <v>31</v>
      </c>
    </row>
    <row r="133" spans="1:19" s="105" customFormat="1" ht="25.5">
      <c r="A133" s="290" t="s">
        <v>23</v>
      </c>
      <c r="B133" s="250" t="s">
        <v>226</v>
      </c>
      <c r="C133" s="276" t="s">
        <v>274</v>
      </c>
      <c r="D133" s="123">
        <v>24189</v>
      </c>
      <c r="E133" s="112">
        <v>369997.4</v>
      </c>
      <c r="F133" s="113">
        <f>E133/D133</f>
        <v>15.296101533755014</v>
      </c>
      <c r="G133" s="314">
        <v>25000</v>
      </c>
      <c r="H133" s="140">
        <v>423569</v>
      </c>
      <c r="I133" s="129">
        <f>H133/G133</f>
        <v>16.94276</v>
      </c>
      <c r="J133" s="163">
        <v>25000</v>
      </c>
      <c r="K133" s="140">
        <v>371279.2</v>
      </c>
      <c r="L133" s="315">
        <f>K133/J133</f>
        <v>14.851168000000001</v>
      </c>
      <c r="M133" s="123">
        <v>8100</v>
      </c>
      <c r="N133" s="140">
        <v>115112.5</v>
      </c>
      <c r="O133" s="113">
        <f t="shared" si="25"/>
        <v>14.211419753086419</v>
      </c>
      <c r="P133" s="316">
        <f t="shared" si="26"/>
        <v>-1.0846817806685944</v>
      </c>
      <c r="Q133" s="129">
        <f t="shared" si="27"/>
        <v>-2.7313402469135806</v>
      </c>
      <c r="R133" s="113">
        <f t="shared" si="28"/>
        <v>-0.63974824691358201</v>
      </c>
      <c r="S133" s="274"/>
    </row>
    <row r="134" spans="1:19" s="105" customFormat="1" ht="25.5">
      <c r="A134" s="290" t="s">
        <v>24</v>
      </c>
      <c r="B134" s="250" t="s">
        <v>227</v>
      </c>
      <c r="C134" s="276" t="s">
        <v>274</v>
      </c>
      <c r="D134" s="123">
        <v>3727</v>
      </c>
      <c r="E134" s="112">
        <v>1297.5999999999999</v>
      </c>
      <c r="F134" s="113">
        <f t="shared" si="22"/>
        <v>0.34816206063858329</v>
      </c>
      <c r="G134" s="314">
        <v>4500</v>
      </c>
      <c r="H134" s="140">
        <v>12383</v>
      </c>
      <c r="I134" s="129">
        <f t="shared" si="23"/>
        <v>2.7517777777777779</v>
      </c>
      <c r="J134" s="163">
        <v>4500</v>
      </c>
      <c r="K134" s="140">
        <v>12383</v>
      </c>
      <c r="L134" s="315">
        <f t="shared" si="24"/>
        <v>2.7517777777777779</v>
      </c>
      <c r="M134" s="123">
        <v>1499</v>
      </c>
      <c r="N134" s="140">
        <v>3319.8</v>
      </c>
      <c r="O134" s="113">
        <f t="shared" si="25"/>
        <v>2.2146764509673118</v>
      </c>
      <c r="P134" s="316">
        <f t="shared" si="26"/>
        <v>1.8665143903287285</v>
      </c>
      <c r="Q134" s="129">
        <f t="shared" si="27"/>
        <v>-0.53710132681046607</v>
      </c>
      <c r="R134" s="113">
        <f t="shared" si="28"/>
        <v>-0.53710132681046607</v>
      </c>
      <c r="S134" s="274"/>
    </row>
    <row r="135" spans="1:19" s="105" customFormat="1" ht="38.25">
      <c r="A135" s="290" t="s">
        <v>25</v>
      </c>
      <c r="B135" s="250" t="s">
        <v>234</v>
      </c>
      <c r="C135" s="276" t="s">
        <v>275</v>
      </c>
      <c r="D135" s="123">
        <v>560</v>
      </c>
      <c r="E135" s="112">
        <v>318252.2</v>
      </c>
      <c r="F135" s="113">
        <f t="shared" si="22"/>
        <v>568.3075</v>
      </c>
      <c r="G135" s="314">
        <v>710</v>
      </c>
      <c r="H135" s="140">
        <v>225521</v>
      </c>
      <c r="I135" s="129">
        <f t="shared" si="23"/>
        <v>317.63521126760565</v>
      </c>
      <c r="J135" s="163">
        <v>710</v>
      </c>
      <c r="K135" s="140">
        <v>471178</v>
      </c>
      <c r="L135" s="315">
        <f t="shared" si="24"/>
        <v>663.63098591549294</v>
      </c>
      <c r="M135" s="123">
        <v>135</v>
      </c>
      <c r="N135" s="140">
        <v>85736.1</v>
      </c>
      <c r="O135" s="113">
        <f t="shared" si="25"/>
        <v>635.0822222222223</v>
      </c>
      <c r="P135" s="316">
        <f t="shared" si="26"/>
        <v>66.774722222222294</v>
      </c>
      <c r="Q135" s="129">
        <f t="shared" si="27"/>
        <v>317.44701095461664</v>
      </c>
      <c r="R135" s="113">
        <f t="shared" si="28"/>
        <v>-28.548763693270644</v>
      </c>
      <c r="S135" s="274"/>
    </row>
    <row r="136" spans="1:19" s="105" customFormat="1" ht="25.5">
      <c r="A136" s="290" t="s">
        <v>32</v>
      </c>
      <c r="B136" s="250" t="s">
        <v>233</v>
      </c>
      <c r="C136" s="276" t="s">
        <v>276</v>
      </c>
      <c r="D136" s="123">
        <v>8210</v>
      </c>
      <c r="E136" s="112">
        <v>16497.900000000001</v>
      </c>
      <c r="F136" s="113">
        <f t="shared" si="22"/>
        <v>2.0094884287454327</v>
      </c>
      <c r="G136" s="314">
        <v>16000</v>
      </c>
      <c r="H136" s="140">
        <v>36600</v>
      </c>
      <c r="I136" s="129">
        <f t="shared" si="23"/>
        <v>2.2875000000000001</v>
      </c>
      <c r="J136" s="163">
        <v>16000</v>
      </c>
      <c r="K136" s="140">
        <v>36600</v>
      </c>
      <c r="L136" s="315">
        <f t="shared" si="24"/>
        <v>2.2875000000000001</v>
      </c>
      <c r="M136" s="123">
        <v>3520</v>
      </c>
      <c r="N136" s="140">
        <v>0</v>
      </c>
      <c r="O136" s="113">
        <f t="shared" si="25"/>
        <v>0</v>
      </c>
      <c r="P136" s="316">
        <f t="shared" si="26"/>
        <v>-2.0094884287454327</v>
      </c>
      <c r="Q136" s="129">
        <f t="shared" si="27"/>
        <v>-2.2875000000000001</v>
      </c>
      <c r="R136" s="113">
        <f t="shared" si="28"/>
        <v>-2.2875000000000001</v>
      </c>
      <c r="S136" s="274"/>
    </row>
    <row r="137" spans="1:19" s="105" customFormat="1" ht="38.25">
      <c r="A137" s="290" t="s">
        <v>64</v>
      </c>
      <c r="B137" s="250" t="s">
        <v>235</v>
      </c>
      <c r="C137" s="276" t="s">
        <v>277</v>
      </c>
      <c r="D137" s="123">
        <v>267.75</v>
      </c>
      <c r="E137" s="112">
        <v>168082.8</v>
      </c>
      <c r="F137" s="113">
        <f t="shared" si="22"/>
        <v>627.76022408963581</v>
      </c>
      <c r="G137" s="314">
        <v>0</v>
      </c>
      <c r="H137" s="140">
        <v>0</v>
      </c>
      <c r="I137" s="129" t="e">
        <f>H137/G137</f>
        <v>#DIV/0!</v>
      </c>
      <c r="J137" s="163">
        <v>0</v>
      </c>
      <c r="K137" s="140">
        <v>14040</v>
      </c>
      <c r="L137" s="315" t="e">
        <f t="shared" si="24"/>
        <v>#DIV/0!</v>
      </c>
      <c r="M137" s="123">
        <v>175</v>
      </c>
      <c r="N137" s="140">
        <v>13565.2</v>
      </c>
      <c r="O137" s="113">
        <f t="shared" si="25"/>
        <v>77.515428571428572</v>
      </c>
      <c r="P137" s="316">
        <f t="shared" si="26"/>
        <v>-550.24479551820718</v>
      </c>
      <c r="Q137" s="129" t="e">
        <f t="shared" si="27"/>
        <v>#DIV/0!</v>
      </c>
      <c r="R137" s="113" t="e">
        <f t="shared" si="28"/>
        <v>#DIV/0!</v>
      </c>
      <c r="S137" s="274"/>
    </row>
    <row r="138" spans="1:19" s="105" customFormat="1" ht="38.25">
      <c r="A138" s="290" t="s">
        <v>65</v>
      </c>
      <c r="B138" s="250" t="s">
        <v>272</v>
      </c>
      <c r="C138" s="276" t="s">
        <v>278</v>
      </c>
      <c r="D138" s="123">
        <v>1152237</v>
      </c>
      <c r="E138" s="112">
        <v>3466383.6</v>
      </c>
      <c r="F138" s="113">
        <v>0</v>
      </c>
      <c r="G138" s="314">
        <v>2000000</v>
      </c>
      <c r="H138" s="140">
        <v>2700000</v>
      </c>
      <c r="I138" s="129">
        <f t="shared" si="23"/>
        <v>1.35</v>
      </c>
      <c r="J138" s="163">
        <v>2000000</v>
      </c>
      <c r="K138" s="140">
        <v>2458620</v>
      </c>
      <c r="L138" s="315">
        <f t="shared" si="24"/>
        <v>1.2293099999999999</v>
      </c>
      <c r="M138" s="123">
        <v>75290</v>
      </c>
      <c r="N138" s="140">
        <v>584842.69999999995</v>
      </c>
      <c r="O138" s="113">
        <f t="shared" si="25"/>
        <v>7.7678669145968913</v>
      </c>
      <c r="P138" s="316">
        <f t="shared" si="26"/>
        <v>7.7678669145968913</v>
      </c>
      <c r="Q138" s="129">
        <f t="shared" si="27"/>
        <v>6.4178669145968907</v>
      </c>
      <c r="R138" s="113">
        <f t="shared" si="28"/>
        <v>6.5385569145968914</v>
      </c>
      <c r="S138" s="274"/>
    </row>
    <row r="139" spans="1:19" s="105" customFormat="1" ht="38.25">
      <c r="A139" s="290" t="s">
        <v>41</v>
      </c>
      <c r="B139" s="250" t="s">
        <v>447</v>
      </c>
      <c r="C139" s="276" t="s">
        <v>278</v>
      </c>
      <c r="D139" s="123"/>
      <c r="E139" s="112"/>
      <c r="F139" s="113">
        <v>0</v>
      </c>
      <c r="G139" s="314">
        <v>250000</v>
      </c>
      <c r="H139" s="140">
        <v>120000</v>
      </c>
      <c r="I139" s="129">
        <f t="shared" si="23"/>
        <v>0.48</v>
      </c>
      <c r="J139" s="163">
        <v>250000</v>
      </c>
      <c r="K139" s="140">
        <v>120000</v>
      </c>
      <c r="L139" s="315">
        <f t="shared" si="24"/>
        <v>0.48</v>
      </c>
      <c r="M139" s="123">
        <v>20449</v>
      </c>
      <c r="N139" s="140">
        <v>114117.6</v>
      </c>
      <c r="O139" s="113">
        <f t="shared" si="25"/>
        <v>5.5805956281480764</v>
      </c>
      <c r="P139" s="316">
        <f t="shared" si="26"/>
        <v>5.5805956281480764</v>
      </c>
      <c r="Q139" s="129">
        <f t="shared" si="27"/>
        <v>5.100595628148076</v>
      </c>
      <c r="R139" s="113">
        <f t="shared" si="28"/>
        <v>5.100595628148076</v>
      </c>
      <c r="S139" s="274"/>
    </row>
    <row r="140" spans="1:19" s="105" customFormat="1" ht="38.25">
      <c r="A140" s="290" t="s">
        <v>70</v>
      </c>
      <c r="B140" s="250" t="s">
        <v>446</v>
      </c>
      <c r="C140" s="276" t="s">
        <v>448</v>
      </c>
      <c r="D140" s="123"/>
      <c r="E140" s="112"/>
      <c r="F140" s="113"/>
      <c r="G140" s="314"/>
      <c r="H140" s="140"/>
      <c r="I140" s="129"/>
      <c r="J140" s="163">
        <v>10</v>
      </c>
      <c r="K140" s="140">
        <v>30689.7</v>
      </c>
      <c r="L140" s="315">
        <f t="shared" si="24"/>
        <v>3068.9700000000003</v>
      </c>
      <c r="M140" s="123"/>
      <c r="N140" s="140">
        <v>2432.6</v>
      </c>
      <c r="O140" s="113" t="e">
        <f t="shared" si="25"/>
        <v>#DIV/0!</v>
      </c>
      <c r="P140" s="316" t="e">
        <f>O140-F140</f>
        <v>#DIV/0!</v>
      </c>
      <c r="Q140" s="129" t="e">
        <f>O140-I140</f>
        <v>#DIV/0!</v>
      </c>
      <c r="R140" s="113" t="e">
        <f>O140-L140</f>
        <v>#DIV/0!</v>
      </c>
      <c r="S140" s="274"/>
    </row>
    <row r="141" spans="1:19" s="105" customFormat="1">
      <c r="A141" s="290" t="s">
        <v>71</v>
      </c>
      <c r="B141" s="250" t="s">
        <v>267</v>
      </c>
      <c r="C141" s="276" t="s">
        <v>202</v>
      </c>
      <c r="D141" s="123"/>
      <c r="E141" s="112">
        <v>0</v>
      </c>
      <c r="F141" s="113">
        <v>0</v>
      </c>
      <c r="G141" s="314"/>
      <c r="H141" s="140"/>
      <c r="I141" s="129" t="e">
        <f t="shared" si="23"/>
        <v>#DIV/0!</v>
      </c>
      <c r="J141" s="163"/>
      <c r="K141" s="140"/>
      <c r="L141" s="315" t="e">
        <f t="shared" si="24"/>
        <v>#DIV/0!</v>
      </c>
      <c r="M141" s="123"/>
      <c r="N141" s="140">
        <v>0</v>
      </c>
      <c r="O141" s="113" t="e">
        <f t="shared" si="25"/>
        <v>#DIV/0!</v>
      </c>
      <c r="P141" s="316" t="e">
        <f t="shared" si="26"/>
        <v>#DIV/0!</v>
      </c>
      <c r="Q141" s="129" t="e">
        <f t="shared" si="27"/>
        <v>#DIV/0!</v>
      </c>
      <c r="R141" s="113" t="e">
        <f t="shared" si="28"/>
        <v>#DIV/0!</v>
      </c>
      <c r="S141" s="274"/>
    </row>
    <row r="142" spans="1:19" s="105" customFormat="1" ht="32.450000000000003" customHeight="1" thickBot="1">
      <c r="A142" s="291" t="s">
        <v>72</v>
      </c>
      <c r="B142" s="250" t="s">
        <v>200</v>
      </c>
      <c r="C142" s="276" t="s">
        <v>201</v>
      </c>
      <c r="D142" s="123">
        <v>97</v>
      </c>
      <c r="E142" s="112">
        <v>3299.9</v>
      </c>
      <c r="F142" s="113">
        <f t="shared" si="22"/>
        <v>34.019587628865978</v>
      </c>
      <c r="G142" s="314">
        <f>H142/F142</f>
        <v>402.12127640231523</v>
      </c>
      <c r="H142" s="140">
        <v>13680</v>
      </c>
      <c r="I142" s="129">
        <f t="shared" si="23"/>
        <v>34.019587628865978</v>
      </c>
      <c r="J142" s="123">
        <v>402</v>
      </c>
      <c r="K142" s="140">
        <v>13680</v>
      </c>
      <c r="L142" s="315">
        <f t="shared" si="24"/>
        <v>34.029850746268657</v>
      </c>
      <c r="M142" s="123">
        <v>0</v>
      </c>
      <c r="N142" s="140">
        <v>0</v>
      </c>
      <c r="O142" s="113" t="e">
        <f t="shared" si="25"/>
        <v>#DIV/0!</v>
      </c>
      <c r="P142" s="316" t="e">
        <f t="shared" si="26"/>
        <v>#DIV/0!</v>
      </c>
      <c r="Q142" s="129" t="e">
        <f t="shared" si="27"/>
        <v>#DIV/0!</v>
      </c>
      <c r="R142" s="113" t="e">
        <f t="shared" si="28"/>
        <v>#DIV/0!</v>
      </c>
      <c r="S142" s="274"/>
    </row>
    <row r="143" spans="1:19" s="105" customFormat="1" ht="27.6" customHeight="1" thickBot="1">
      <c r="A143" s="291" t="s">
        <v>207</v>
      </c>
      <c r="B143" s="317" t="s">
        <v>203</v>
      </c>
      <c r="C143" s="318" t="s">
        <v>202</v>
      </c>
      <c r="D143" s="319"/>
      <c r="E143" s="417"/>
      <c r="F143" s="160" t="e">
        <f t="shared" si="22"/>
        <v>#DIV/0!</v>
      </c>
      <c r="G143" s="320"/>
      <c r="H143" s="168"/>
      <c r="I143" s="161" t="e">
        <f t="shared" si="23"/>
        <v>#DIV/0!</v>
      </c>
      <c r="J143" s="280"/>
      <c r="K143" s="168"/>
      <c r="L143" s="377" t="e">
        <f t="shared" si="24"/>
        <v>#DIV/0!</v>
      </c>
      <c r="M143" s="319"/>
      <c r="N143" s="168"/>
      <c r="O143" s="160" t="e">
        <f t="shared" si="25"/>
        <v>#DIV/0!</v>
      </c>
      <c r="P143" s="321" t="e">
        <f t="shared" si="26"/>
        <v>#DIV/0!</v>
      </c>
      <c r="Q143" s="161" t="e">
        <f t="shared" si="27"/>
        <v>#DIV/0!</v>
      </c>
      <c r="R143" s="160" t="e">
        <f t="shared" si="28"/>
        <v>#DIV/0!</v>
      </c>
      <c r="S143" s="322" t="s">
        <v>31</v>
      </c>
    </row>
    <row r="144" spans="1:19" s="105" customFormat="1">
      <c r="B144" s="387"/>
      <c r="E144" s="114"/>
      <c r="F144" s="114"/>
      <c r="G144" s="114"/>
      <c r="H144" s="285"/>
      <c r="I144" s="114"/>
      <c r="J144" s="262"/>
      <c r="K144" s="285"/>
      <c r="L144" s="287"/>
      <c r="M144" s="287"/>
      <c r="N144" s="285"/>
    </row>
    <row r="145" spans="1:14" s="105" customFormat="1">
      <c r="B145" s="387"/>
      <c r="E145" s="114"/>
      <c r="F145" s="114"/>
      <c r="G145" s="114"/>
      <c r="H145" s="262"/>
      <c r="I145" s="114"/>
      <c r="J145" s="262"/>
      <c r="K145" s="262"/>
      <c r="L145" s="287"/>
      <c r="M145" s="287"/>
      <c r="N145" s="262"/>
    </row>
    <row r="146" spans="1:14" s="105" customFormat="1">
      <c r="B146" s="387"/>
      <c r="E146" s="114"/>
      <c r="F146" s="114"/>
      <c r="G146" s="114"/>
      <c r="H146" s="262"/>
      <c r="I146" s="114"/>
      <c r="J146" s="262"/>
      <c r="K146" s="262"/>
      <c r="L146" s="287"/>
      <c r="M146" s="287"/>
      <c r="N146" s="262"/>
    </row>
    <row r="147" spans="1:14" s="105" customFormat="1">
      <c r="B147" s="387"/>
      <c r="E147" s="115"/>
      <c r="F147" s="115"/>
      <c r="G147" s="115"/>
      <c r="H147" s="262"/>
      <c r="J147" s="137"/>
      <c r="K147" s="262"/>
      <c r="L147" s="294"/>
      <c r="M147" s="294"/>
      <c r="N147" s="262"/>
    </row>
    <row r="148" spans="1:14" s="105" customFormat="1">
      <c r="B148" s="387"/>
      <c r="E148" s="115"/>
      <c r="F148" s="115"/>
      <c r="G148" s="115"/>
      <c r="H148" s="263"/>
      <c r="I148" s="115"/>
      <c r="J148" s="263"/>
      <c r="K148" s="263"/>
      <c r="L148" s="294"/>
      <c r="M148" s="294"/>
      <c r="N148" s="263"/>
    </row>
    <row r="149" spans="1:14" s="105" customFormat="1" ht="13.5" thickBot="1">
      <c r="A149" s="610" t="s">
        <v>39</v>
      </c>
      <c r="B149" s="611"/>
      <c r="C149" s="611"/>
      <c r="D149" s="611"/>
      <c r="E149" s="611"/>
      <c r="F149" s="611"/>
      <c r="H149" s="137"/>
      <c r="J149" s="137"/>
      <c r="K149" s="137"/>
      <c r="L149" s="137"/>
      <c r="M149" s="137"/>
      <c r="N149" s="137"/>
    </row>
    <row r="150" spans="1:14" s="105" customFormat="1" ht="39" thickBot="1">
      <c r="A150" s="264" t="s">
        <v>0</v>
      </c>
      <c r="B150" s="323"/>
      <c r="C150" s="117" t="s">
        <v>37</v>
      </c>
      <c r="D150" s="117" t="s">
        <v>28</v>
      </c>
      <c r="E150" s="117" t="s">
        <v>38</v>
      </c>
      <c r="F150" s="118" t="s">
        <v>21</v>
      </c>
      <c r="H150" s="137"/>
      <c r="J150" s="137"/>
      <c r="K150" s="137"/>
      <c r="L150" s="137"/>
      <c r="M150" s="324"/>
      <c r="N150" s="137"/>
    </row>
    <row r="151" spans="1:14" s="105" customFormat="1" ht="26.25" thickBot="1">
      <c r="A151" s="325" t="s">
        <v>35</v>
      </c>
      <c r="B151" s="266" t="s">
        <v>255</v>
      </c>
      <c r="C151" s="266" t="s">
        <v>256</v>
      </c>
      <c r="D151" s="127">
        <v>1</v>
      </c>
      <c r="E151" s="178"/>
      <c r="F151" s="179"/>
      <c r="H151" s="137"/>
      <c r="J151" s="137"/>
      <c r="K151" s="137"/>
      <c r="L151" s="137"/>
      <c r="M151" s="324"/>
      <c r="N151" s="137"/>
    </row>
    <row r="152" spans="1:14" s="105" customFormat="1">
      <c r="A152" s="390"/>
      <c r="B152" s="390"/>
      <c r="C152" s="390"/>
      <c r="D152" s="390"/>
      <c r="E152" s="121"/>
      <c r="F152" s="390"/>
      <c r="H152" s="137"/>
      <c r="J152" s="137"/>
      <c r="K152" s="137"/>
      <c r="N152" s="137"/>
    </row>
    <row r="153" spans="1:14" s="105" customFormat="1" ht="13.5" thickBot="1">
      <c r="A153" s="390"/>
      <c r="B153" s="390"/>
      <c r="C153" s="390"/>
      <c r="D153" s="390"/>
      <c r="E153" s="135"/>
      <c r="F153" s="390"/>
      <c r="H153" s="137"/>
      <c r="J153" s="137"/>
      <c r="K153" s="137"/>
      <c r="N153" s="137"/>
    </row>
    <row r="154" spans="1:14" s="125" customFormat="1">
      <c r="A154" s="592" t="s">
        <v>14</v>
      </c>
      <c r="B154" s="593"/>
      <c r="C154" s="107" t="s">
        <v>3</v>
      </c>
      <c r="D154" s="618" t="s">
        <v>439</v>
      </c>
      <c r="E154" s="619"/>
      <c r="F154" s="605" t="s">
        <v>15</v>
      </c>
      <c r="G154" s="107" t="s">
        <v>3</v>
      </c>
      <c r="H154" s="598" t="s">
        <v>81</v>
      </c>
      <c r="I154" s="599"/>
      <c r="J154" s="268"/>
      <c r="K154" s="268"/>
      <c r="N154" s="268"/>
    </row>
    <row r="155" spans="1:14" s="105" customFormat="1">
      <c r="A155" s="594"/>
      <c r="B155" s="595"/>
      <c r="C155" s="122" t="s">
        <v>16</v>
      </c>
      <c r="D155" s="600"/>
      <c r="E155" s="601"/>
      <c r="F155" s="606"/>
      <c r="G155" s="122" t="s">
        <v>16</v>
      </c>
      <c r="H155" s="600"/>
      <c r="I155" s="601"/>
      <c r="J155" s="137"/>
      <c r="K155" s="137"/>
      <c r="N155" s="137"/>
    </row>
    <row r="156" spans="1:14" s="105" customFormat="1">
      <c r="A156" s="596"/>
      <c r="B156" s="597"/>
      <c r="C156" s="122" t="s">
        <v>17</v>
      </c>
      <c r="D156" s="600" t="s">
        <v>433</v>
      </c>
      <c r="E156" s="601"/>
      <c r="F156" s="607"/>
      <c r="G156" s="122" t="s">
        <v>17</v>
      </c>
      <c r="H156" s="600" t="s">
        <v>433</v>
      </c>
      <c r="I156" s="601"/>
      <c r="J156" s="137"/>
      <c r="K156" s="137"/>
      <c r="N156" s="137"/>
    </row>
    <row r="157" spans="1:14" s="105" customFormat="1">
      <c r="H157" s="137"/>
      <c r="J157" s="137"/>
      <c r="K157" s="137"/>
      <c r="N157" s="137"/>
    </row>
    <row r="158" spans="1:14" s="105" customFormat="1">
      <c r="H158" s="137"/>
      <c r="J158" s="137"/>
      <c r="K158" s="137"/>
      <c r="N158" s="137"/>
    </row>
    <row r="159" spans="1:14" s="232" customFormat="1">
      <c r="A159" s="230" t="s">
        <v>119</v>
      </c>
      <c r="B159" s="106"/>
      <c r="C159" s="106"/>
      <c r="D159" s="106"/>
      <c r="E159" s="106"/>
      <c r="F159" s="106"/>
      <c r="G159" s="106"/>
      <c r="H159" s="231"/>
      <c r="I159" s="106"/>
      <c r="J159" s="231"/>
      <c r="K159" s="231"/>
      <c r="L159" s="106"/>
      <c r="M159" s="106"/>
      <c r="N159" s="231"/>
    </row>
    <row r="160" spans="1:14" s="232" customFormat="1">
      <c r="A160" s="233" t="s">
        <v>435</v>
      </c>
      <c r="B160" s="271"/>
      <c r="C160" s="106"/>
      <c r="D160" s="106"/>
      <c r="E160" s="106"/>
      <c r="F160" s="106"/>
      <c r="G160" s="106"/>
      <c r="H160" s="231"/>
      <c r="I160" s="106"/>
      <c r="J160" s="231"/>
      <c r="K160" s="231"/>
      <c r="L160" s="106"/>
      <c r="M160" s="106"/>
      <c r="N160" s="231"/>
    </row>
    <row r="161" spans="1:19" s="232" customFormat="1">
      <c r="A161" s="230"/>
      <c r="B161" s="326"/>
      <c r="C161" s="106"/>
      <c r="D161" s="106"/>
      <c r="E161" s="106"/>
      <c r="F161" s="106"/>
      <c r="G161" s="106"/>
      <c r="H161" s="231"/>
      <c r="I161" s="106"/>
      <c r="J161" s="231"/>
      <c r="K161" s="231"/>
      <c r="L161" s="106"/>
      <c r="M161" s="106"/>
      <c r="N161" s="231"/>
    </row>
    <row r="162" spans="1:19" s="105" customFormat="1" ht="25.5">
      <c r="A162" s="299" t="s">
        <v>18</v>
      </c>
      <c r="B162" s="235" t="s">
        <v>78</v>
      </c>
      <c r="C162" s="107" t="s">
        <v>19</v>
      </c>
      <c r="D162" s="107">
        <v>13</v>
      </c>
      <c r="E162" s="108"/>
      <c r="F162" s="108"/>
      <c r="G162" s="108"/>
      <c r="H162" s="236"/>
      <c r="I162" s="108"/>
      <c r="J162" s="236"/>
      <c r="K162" s="236"/>
      <c r="L162" s="108"/>
      <c r="M162" s="108"/>
      <c r="N162" s="236"/>
    </row>
    <row r="163" spans="1:19" s="105" customFormat="1">
      <c r="A163" s="237"/>
      <c r="B163" s="390"/>
      <c r="C163" s="390"/>
      <c r="D163" s="390"/>
      <c r="E163" s="108"/>
      <c r="F163" s="108"/>
      <c r="G163" s="108"/>
      <c r="H163" s="236"/>
      <c r="I163" s="108"/>
      <c r="J163" s="236"/>
      <c r="K163" s="236"/>
      <c r="L163" s="108"/>
      <c r="M163" s="108"/>
      <c r="N163" s="236"/>
    </row>
    <row r="164" spans="1:19" s="105" customFormat="1" ht="25.5">
      <c r="A164" s="327" t="s">
        <v>1</v>
      </c>
      <c r="B164" s="328" t="s">
        <v>56</v>
      </c>
      <c r="C164" s="329" t="s">
        <v>26</v>
      </c>
      <c r="D164" s="109" t="s">
        <v>79</v>
      </c>
      <c r="E164" s="110"/>
      <c r="F164" s="111"/>
      <c r="G164" s="111"/>
      <c r="H164" s="236"/>
      <c r="I164" s="111"/>
      <c r="J164" s="375"/>
      <c r="K164" s="236"/>
      <c r="L164" s="108"/>
      <c r="M164" s="108"/>
      <c r="N164" s="330"/>
    </row>
    <row r="165" spans="1:19" s="105" customFormat="1" ht="13.5" thickBot="1">
      <c r="A165" s="608"/>
      <c r="B165" s="609"/>
      <c r="H165" s="137"/>
      <c r="J165" s="137"/>
      <c r="K165" s="137"/>
      <c r="N165" s="137"/>
    </row>
    <row r="166" spans="1:19" s="240" customFormat="1" ht="13.5" thickBot="1">
      <c r="A166" s="239"/>
      <c r="B166" s="239" t="s">
        <v>102</v>
      </c>
      <c r="C166" s="239"/>
      <c r="D166" s="602" t="s">
        <v>41</v>
      </c>
      <c r="E166" s="603"/>
      <c r="F166" s="604"/>
      <c r="G166" s="602" t="s">
        <v>42</v>
      </c>
      <c r="H166" s="603"/>
      <c r="I166" s="604"/>
      <c r="J166" s="602" t="s">
        <v>43</v>
      </c>
      <c r="K166" s="603"/>
      <c r="L166" s="604"/>
      <c r="M166" s="602" t="s">
        <v>44</v>
      </c>
      <c r="N166" s="603"/>
      <c r="O166" s="604"/>
      <c r="P166" s="602" t="s">
        <v>130</v>
      </c>
      <c r="Q166" s="603"/>
      <c r="R166" s="604"/>
      <c r="S166" s="615" t="s">
        <v>21</v>
      </c>
    </row>
    <row r="167" spans="1:19" s="241" customFormat="1" ht="12.75" customHeight="1">
      <c r="A167" s="620" t="s">
        <v>0</v>
      </c>
      <c r="B167" s="620" t="s">
        <v>120</v>
      </c>
      <c r="C167" s="620" t="s">
        <v>121</v>
      </c>
      <c r="D167" s="622" t="s">
        <v>122</v>
      </c>
      <c r="E167" s="629" t="s">
        <v>123</v>
      </c>
      <c r="F167" s="612" t="s">
        <v>129</v>
      </c>
      <c r="G167" s="622" t="s">
        <v>124</v>
      </c>
      <c r="H167" s="627" t="s">
        <v>450</v>
      </c>
      <c r="I167" s="612" t="s">
        <v>128</v>
      </c>
      <c r="J167" s="631" t="s">
        <v>125</v>
      </c>
      <c r="K167" s="627" t="s">
        <v>126</v>
      </c>
      <c r="L167" s="612" t="s">
        <v>127</v>
      </c>
      <c r="M167" s="622" t="s">
        <v>133</v>
      </c>
      <c r="N167" s="627" t="s">
        <v>134</v>
      </c>
      <c r="O167" s="612" t="s">
        <v>135</v>
      </c>
      <c r="P167" s="622" t="s">
        <v>45</v>
      </c>
      <c r="Q167" s="629" t="s">
        <v>46</v>
      </c>
      <c r="R167" s="612" t="s">
        <v>47</v>
      </c>
      <c r="S167" s="616"/>
    </row>
    <row r="168" spans="1:19" s="241" customFormat="1" ht="55.5" customHeight="1" thickBot="1">
      <c r="A168" s="621"/>
      <c r="B168" s="621"/>
      <c r="C168" s="621"/>
      <c r="D168" s="623"/>
      <c r="E168" s="630"/>
      <c r="F168" s="613"/>
      <c r="G168" s="623"/>
      <c r="H168" s="628"/>
      <c r="I168" s="613"/>
      <c r="J168" s="632"/>
      <c r="K168" s="628"/>
      <c r="L168" s="613"/>
      <c r="M168" s="623"/>
      <c r="N168" s="628"/>
      <c r="O168" s="613"/>
      <c r="P168" s="623"/>
      <c r="Q168" s="630"/>
      <c r="R168" s="613"/>
      <c r="S168" s="617"/>
    </row>
    <row r="169" spans="1:19" s="105" customFormat="1" ht="38.25">
      <c r="A169" s="331" t="s">
        <v>35</v>
      </c>
      <c r="B169" s="332" t="s">
        <v>294</v>
      </c>
      <c r="C169" s="332" t="s">
        <v>295</v>
      </c>
      <c r="D169" s="333">
        <v>625107</v>
      </c>
      <c r="E169" s="309">
        <v>251081.7</v>
      </c>
      <c r="F169" s="334">
        <f>E169/D169</f>
        <v>0.40166195547322298</v>
      </c>
      <c r="G169" s="457">
        <v>650000</v>
      </c>
      <c r="H169" s="309">
        <v>334162</v>
      </c>
      <c r="I169" s="335">
        <f>H169/G169</f>
        <v>0.51409538461538462</v>
      </c>
      <c r="J169" s="333">
        <v>650000</v>
      </c>
      <c r="K169" s="309">
        <v>310460</v>
      </c>
      <c r="L169" s="334">
        <f>K169/J169</f>
        <v>0.47763076923076925</v>
      </c>
      <c r="M169" s="333">
        <v>43727</v>
      </c>
      <c r="N169" s="309">
        <v>60150.9</v>
      </c>
      <c r="O169" s="335">
        <f>N169/M169</f>
        <v>1.3756008873236216</v>
      </c>
      <c r="P169" s="333">
        <f>O169-F169</f>
        <v>0.97393893185039859</v>
      </c>
      <c r="Q169" s="334">
        <f>O169-I169</f>
        <v>0.861505502708237</v>
      </c>
      <c r="R169" s="334">
        <f>O169-L169</f>
        <v>0.89797011809285232</v>
      </c>
      <c r="S169" s="336"/>
    </row>
    <row r="170" spans="1:19" s="105" customFormat="1" ht="38.25">
      <c r="A170" s="174" t="s">
        <v>36</v>
      </c>
      <c r="B170" s="243" t="s">
        <v>296</v>
      </c>
      <c r="C170" s="337" t="s">
        <v>277</v>
      </c>
      <c r="D170" s="273">
        <v>74</v>
      </c>
      <c r="E170" s="245">
        <v>27075</v>
      </c>
      <c r="F170" s="247">
        <f>E170/D170</f>
        <v>365.87837837837839</v>
      </c>
      <c r="G170" s="432">
        <v>0</v>
      </c>
      <c r="H170" s="245"/>
      <c r="I170" s="246" t="e">
        <f>H170/G170</f>
        <v>#DIV/0!</v>
      </c>
      <c r="J170" s="273"/>
      <c r="K170" s="245"/>
      <c r="L170" s="247" t="e">
        <f>K170/J170</f>
        <v>#DIV/0!</v>
      </c>
      <c r="M170" s="273"/>
      <c r="N170" s="245"/>
      <c r="O170" s="246" t="e">
        <f>N170/M170</f>
        <v>#DIV/0!</v>
      </c>
      <c r="P170" s="273" t="e">
        <f>O170-F170</f>
        <v>#DIV/0!</v>
      </c>
      <c r="Q170" s="247" t="e">
        <f>O170-I170</f>
        <v>#DIV/0!</v>
      </c>
      <c r="R170" s="247" t="e">
        <f>O170-L170</f>
        <v>#DIV/0!</v>
      </c>
      <c r="S170" s="169"/>
    </row>
    <row r="171" spans="1:19" s="105" customFormat="1" ht="39" thickBot="1">
      <c r="A171" s="291" t="s">
        <v>23</v>
      </c>
      <c r="B171" s="338" t="s">
        <v>204</v>
      </c>
      <c r="C171" s="317" t="s">
        <v>202</v>
      </c>
      <c r="D171" s="280">
        <v>56</v>
      </c>
      <c r="E171" s="168">
        <v>11618</v>
      </c>
      <c r="F171" s="281">
        <f>E171/D171</f>
        <v>207.46428571428572</v>
      </c>
      <c r="G171" s="339"/>
      <c r="H171" s="168"/>
      <c r="I171" s="175"/>
      <c r="J171" s="280"/>
      <c r="K171" s="168"/>
      <c r="L171" s="281"/>
      <c r="M171" s="339"/>
      <c r="N171" s="168"/>
      <c r="O171" s="175"/>
      <c r="P171" s="280">
        <f>O171-F171</f>
        <v>-207.46428571428572</v>
      </c>
      <c r="Q171" s="281">
        <f>O171-I171</f>
        <v>0</v>
      </c>
      <c r="R171" s="281">
        <f>O171-L171</f>
        <v>0</v>
      </c>
      <c r="S171" s="340" t="s">
        <v>31</v>
      </c>
    </row>
    <row r="172" spans="1:19" s="105" customFormat="1">
      <c r="A172" s="283"/>
      <c r="B172" s="341"/>
      <c r="D172" s="131"/>
      <c r="E172" s="131"/>
      <c r="F172" s="121"/>
      <c r="G172" s="131"/>
      <c r="H172" s="295"/>
      <c r="I172" s="121"/>
      <c r="J172" s="295"/>
      <c r="K172" s="295"/>
      <c r="L172" s="121"/>
      <c r="M172" s="131"/>
      <c r="N172" s="295"/>
      <c r="O172" s="121"/>
      <c r="P172" s="121"/>
      <c r="Q172" s="121"/>
      <c r="R172" s="121"/>
      <c r="S172" s="131"/>
    </row>
    <row r="173" spans="1:19" s="105" customFormat="1">
      <c r="A173" s="283"/>
      <c r="B173" s="341"/>
      <c r="D173" s="131"/>
      <c r="E173" s="131"/>
      <c r="F173" s="121"/>
      <c r="G173" s="131"/>
      <c r="H173" s="295"/>
      <c r="I173" s="121"/>
      <c r="J173" s="295"/>
      <c r="K173" s="295"/>
      <c r="L173" s="121"/>
      <c r="M173" s="131"/>
      <c r="N173" s="295"/>
      <c r="O173" s="121"/>
      <c r="P173" s="121"/>
      <c r="Q173" s="121"/>
      <c r="R173" s="121"/>
      <c r="S173" s="131"/>
    </row>
    <row r="174" spans="1:19" s="105" customFormat="1">
      <c r="A174" s="283"/>
      <c r="B174" s="341"/>
      <c r="D174" s="131"/>
      <c r="E174" s="131"/>
      <c r="F174" s="121"/>
      <c r="G174" s="131"/>
      <c r="H174" s="295"/>
      <c r="I174" s="121"/>
      <c r="J174" s="295"/>
      <c r="K174" s="295"/>
      <c r="L174" s="121"/>
      <c r="M174" s="131"/>
      <c r="N174" s="295"/>
      <c r="O174" s="121"/>
      <c r="P174" s="121"/>
      <c r="Q174" s="121"/>
      <c r="R174" s="121"/>
      <c r="S174" s="131"/>
    </row>
    <row r="175" spans="1:19" s="105" customFormat="1">
      <c r="B175" s="387"/>
      <c r="E175" s="114"/>
      <c r="F175" s="114"/>
      <c r="G175" s="114"/>
      <c r="H175" s="262"/>
      <c r="I175" s="114"/>
      <c r="J175" s="262"/>
      <c r="K175" s="262"/>
      <c r="L175" s="114"/>
      <c r="M175" s="114"/>
      <c r="N175" s="262"/>
    </row>
    <row r="176" spans="1:19" s="105" customFormat="1">
      <c r="B176" s="387"/>
      <c r="E176" s="115"/>
      <c r="F176" s="115"/>
      <c r="G176" s="115"/>
      <c r="H176" s="262"/>
      <c r="J176" s="137"/>
      <c r="K176" s="262"/>
      <c r="L176" s="115"/>
      <c r="M176" s="115"/>
      <c r="N176" s="262"/>
    </row>
    <row r="177" spans="1:14" s="105" customFormat="1">
      <c r="B177" s="387"/>
      <c r="E177" s="115"/>
      <c r="F177" s="115"/>
      <c r="G177" s="115"/>
      <c r="H177" s="263"/>
      <c r="I177" s="115"/>
      <c r="J177" s="263"/>
      <c r="K177" s="263"/>
      <c r="L177" s="115"/>
      <c r="M177" s="115"/>
      <c r="N177" s="263"/>
    </row>
    <row r="178" spans="1:14" s="105" customFormat="1" ht="13.5" thickBot="1">
      <c r="A178" s="610" t="s">
        <v>39</v>
      </c>
      <c r="B178" s="611"/>
      <c r="C178" s="611"/>
      <c r="D178" s="611"/>
      <c r="E178" s="611"/>
      <c r="F178" s="611"/>
      <c r="H178" s="137"/>
      <c r="I178" s="136"/>
      <c r="J178" s="137"/>
      <c r="K178" s="137"/>
      <c r="N178" s="137"/>
    </row>
    <row r="179" spans="1:14" s="105" customFormat="1" ht="39" thickBot="1">
      <c r="A179" s="264" t="s">
        <v>0</v>
      </c>
      <c r="B179" s="117" t="s">
        <v>34</v>
      </c>
      <c r="C179" s="117" t="s">
        <v>37</v>
      </c>
      <c r="D179" s="117" t="s">
        <v>28</v>
      </c>
      <c r="E179" s="117" t="s">
        <v>38</v>
      </c>
      <c r="F179" s="118" t="s">
        <v>21</v>
      </c>
      <c r="H179" s="137"/>
      <c r="I179" s="136"/>
      <c r="J179" s="137"/>
      <c r="K179" s="137"/>
      <c r="N179" s="137"/>
    </row>
    <row r="180" spans="1:14" s="105" customFormat="1" ht="13.5" thickBot="1">
      <c r="A180" s="265" t="s">
        <v>35</v>
      </c>
      <c r="B180" s="127"/>
      <c r="C180" s="127"/>
      <c r="D180" s="127"/>
      <c r="E180" s="178">
        <v>0</v>
      </c>
      <c r="F180" s="128"/>
      <c r="H180" s="137"/>
      <c r="I180" s="136"/>
      <c r="J180" s="137"/>
      <c r="K180" s="137"/>
      <c r="N180" s="137"/>
    </row>
    <row r="181" spans="1:14" s="105" customFormat="1">
      <c r="A181" s="390"/>
      <c r="B181" s="390"/>
      <c r="C181" s="390"/>
      <c r="D181" s="390"/>
      <c r="E181" s="121"/>
      <c r="F181" s="390"/>
      <c r="H181" s="137"/>
      <c r="I181" s="136"/>
      <c r="J181" s="137"/>
      <c r="K181" s="137"/>
      <c r="N181" s="137"/>
    </row>
    <row r="182" spans="1:14" s="105" customFormat="1">
      <c r="A182" s="390"/>
      <c r="B182" s="390"/>
      <c r="C182" s="390"/>
      <c r="D182" s="390"/>
      <c r="E182" s="121"/>
      <c r="F182" s="390"/>
      <c r="H182" s="137"/>
      <c r="I182" s="136"/>
      <c r="J182" s="137"/>
      <c r="K182" s="137"/>
      <c r="N182" s="137"/>
    </row>
    <row r="183" spans="1:14" s="125" customFormat="1">
      <c r="A183" s="592" t="s">
        <v>14</v>
      </c>
      <c r="B183" s="593"/>
      <c r="C183" s="107" t="s">
        <v>3</v>
      </c>
      <c r="D183" s="598" t="s">
        <v>437</v>
      </c>
      <c r="E183" s="599"/>
      <c r="F183" s="605" t="s">
        <v>15</v>
      </c>
      <c r="G183" s="107" t="s">
        <v>3</v>
      </c>
      <c r="H183" s="598" t="s">
        <v>81</v>
      </c>
      <c r="I183" s="599"/>
      <c r="J183" s="268"/>
      <c r="K183" s="268"/>
      <c r="N183" s="268"/>
    </row>
    <row r="184" spans="1:14" s="105" customFormat="1">
      <c r="A184" s="594"/>
      <c r="B184" s="595"/>
      <c r="C184" s="122" t="s">
        <v>16</v>
      </c>
      <c r="D184" s="600"/>
      <c r="E184" s="601"/>
      <c r="F184" s="606"/>
      <c r="G184" s="122" t="s">
        <v>16</v>
      </c>
      <c r="H184" s="600"/>
      <c r="I184" s="601"/>
      <c r="J184" s="137"/>
      <c r="K184" s="137"/>
      <c r="N184" s="137"/>
    </row>
    <row r="185" spans="1:14" s="105" customFormat="1">
      <c r="A185" s="596"/>
      <c r="B185" s="597"/>
      <c r="C185" s="122" t="s">
        <v>17</v>
      </c>
      <c r="D185" s="600" t="s">
        <v>433</v>
      </c>
      <c r="E185" s="601"/>
      <c r="F185" s="607"/>
      <c r="G185" s="122" t="s">
        <v>17</v>
      </c>
      <c r="H185" s="600" t="s">
        <v>433</v>
      </c>
      <c r="I185" s="601"/>
      <c r="J185" s="137"/>
      <c r="K185" s="137"/>
      <c r="N185" s="137"/>
    </row>
    <row r="186" spans="1:14" s="105" customFormat="1">
      <c r="H186" s="137"/>
      <c r="J186" s="137"/>
      <c r="K186" s="137"/>
      <c r="N186" s="137"/>
    </row>
    <row r="187" spans="1:14" s="105" customFormat="1">
      <c r="H187" s="137"/>
      <c r="J187" s="137"/>
      <c r="K187" s="137"/>
      <c r="N187" s="137"/>
    </row>
    <row r="188" spans="1:14" s="232" customFormat="1">
      <c r="A188" s="230" t="s">
        <v>119</v>
      </c>
      <c r="B188" s="106"/>
      <c r="C188" s="106"/>
      <c r="D188" s="106"/>
      <c r="E188" s="106"/>
      <c r="F188" s="106"/>
      <c r="G188" s="106"/>
      <c r="H188" s="231"/>
      <c r="I188" s="106"/>
      <c r="J188" s="231"/>
      <c r="K188" s="231"/>
      <c r="L188" s="106"/>
      <c r="M188" s="106"/>
      <c r="N188" s="231"/>
    </row>
    <row r="189" spans="1:14" s="232" customFormat="1">
      <c r="A189" s="233" t="s">
        <v>435</v>
      </c>
      <c r="B189" s="271"/>
      <c r="C189" s="106"/>
      <c r="D189" s="106"/>
      <c r="E189" s="106"/>
      <c r="F189" s="106"/>
      <c r="G189" s="106"/>
      <c r="H189" s="231"/>
      <c r="I189" s="106"/>
      <c r="J189" s="231"/>
      <c r="K189" s="231"/>
      <c r="L189" s="106"/>
      <c r="M189" s="106"/>
      <c r="N189" s="231"/>
    </row>
    <row r="190" spans="1:14" s="232" customFormat="1">
      <c r="A190" s="230"/>
      <c r="B190" s="106"/>
      <c r="C190" s="106"/>
      <c r="D190" s="106"/>
      <c r="E190" s="106"/>
      <c r="F190" s="106"/>
      <c r="G190" s="106"/>
      <c r="H190" s="231"/>
      <c r="I190" s="106"/>
      <c r="J190" s="231"/>
      <c r="K190" s="231"/>
      <c r="L190" s="106"/>
      <c r="M190" s="106"/>
      <c r="N190" s="231"/>
    </row>
    <row r="191" spans="1:14" s="105" customFormat="1" ht="25.5">
      <c r="A191" s="299" t="s">
        <v>18</v>
      </c>
      <c r="B191" s="235" t="s">
        <v>78</v>
      </c>
      <c r="C191" s="107" t="s">
        <v>19</v>
      </c>
      <c r="D191" s="107">
        <v>13</v>
      </c>
      <c r="E191" s="108"/>
      <c r="F191" s="108"/>
      <c r="G191" s="108"/>
      <c r="H191" s="236"/>
      <c r="I191" s="108"/>
      <c r="J191" s="236"/>
      <c r="K191" s="236"/>
      <c r="L191" s="108"/>
      <c r="M191" s="108"/>
      <c r="N191" s="236"/>
    </row>
    <row r="192" spans="1:14" s="105" customFormat="1">
      <c r="A192" s="237"/>
      <c r="B192" s="390"/>
      <c r="C192" s="390"/>
      <c r="D192" s="390"/>
      <c r="E192" s="108"/>
      <c r="F192" s="108"/>
      <c r="G192" s="108"/>
      <c r="H192" s="236"/>
      <c r="I192" s="108"/>
      <c r="J192" s="236"/>
      <c r="K192" s="236"/>
      <c r="L192" s="108"/>
      <c r="M192" s="108"/>
      <c r="N192" s="236"/>
    </row>
    <row r="193" spans="1:19" s="105" customFormat="1" ht="25.5">
      <c r="A193" s="299" t="s">
        <v>1</v>
      </c>
      <c r="B193" s="235" t="s">
        <v>150</v>
      </c>
      <c r="C193" s="107" t="s">
        <v>26</v>
      </c>
      <c r="D193" s="109">
        <v>10430</v>
      </c>
      <c r="E193" s="110"/>
      <c r="F193" s="111"/>
      <c r="G193" s="111"/>
      <c r="H193" s="236"/>
      <c r="I193" s="111"/>
      <c r="J193" s="375"/>
      <c r="K193" s="236"/>
      <c r="L193" s="108"/>
      <c r="M193" s="108"/>
      <c r="N193" s="236"/>
    </row>
    <row r="194" spans="1:19" s="105" customFormat="1" ht="13.5" thickBot="1">
      <c r="A194" s="611"/>
      <c r="B194" s="614"/>
      <c r="H194" s="137"/>
      <c r="J194" s="137"/>
      <c r="K194" s="137"/>
      <c r="N194" s="137"/>
    </row>
    <row r="195" spans="1:19" s="240" customFormat="1" ht="13.5" thickBot="1">
      <c r="A195" s="239"/>
      <c r="B195" s="239" t="s">
        <v>102</v>
      </c>
      <c r="C195" s="239"/>
      <c r="D195" s="602" t="s">
        <v>41</v>
      </c>
      <c r="E195" s="603"/>
      <c r="F195" s="604"/>
      <c r="G195" s="602" t="s">
        <v>42</v>
      </c>
      <c r="H195" s="603"/>
      <c r="I195" s="604"/>
      <c r="J195" s="602" t="s">
        <v>43</v>
      </c>
      <c r="K195" s="603"/>
      <c r="L195" s="604"/>
      <c r="M195" s="602" t="s">
        <v>44</v>
      </c>
      <c r="N195" s="603"/>
      <c r="O195" s="604"/>
      <c r="P195" s="603" t="s">
        <v>130</v>
      </c>
      <c r="Q195" s="603"/>
      <c r="R195" s="604"/>
      <c r="S195" s="615" t="s">
        <v>21</v>
      </c>
    </row>
    <row r="196" spans="1:19" s="241" customFormat="1" ht="12.75" customHeight="1">
      <c r="A196" s="620" t="s">
        <v>0</v>
      </c>
      <c r="B196" s="620" t="s">
        <v>120</v>
      </c>
      <c r="C196" s="620" t="s">
        <v>121</v>
      </c>
      <c r="D196" s="622" t="s">
        <v>122</v>
      </c>
      <c r="E196" s="629" t="s">
        <v>123</v>
      </c>
      <c r="F196" s="612" t="s">
        <v>129</v>
      </c>
      <c r="G196" s="622" t="s">
        <v>124</v>
      </c>
      <c r="H196" s="627" t="s">
        <v>450</v>
      </c>
      <c r="I196" s="612" t="s">
        <v>128</v>
      </c>
      <c r="J196" s="631" t="s">
        <v>125</v>
      </c>
      <c r="K196" s="627" t="s">
        <v>126</v>
      </c>
      <c r="L196" s="612" t="s">
        <v>127</v>
      </c>
      <c r="M196" s="622" t="s">
        <v>133</v>
      </c>
      <c r="N196" s="627" t="s">
        <v>134</v>
      </c>
      <c r="O196" s="612" t="s">
        <v>135</v>
      </c>
      <c r="P196" s="622" t="s">
        <v>45</v>
      </c>
      <c r="Q196" s="629" t="s">
        <v>46</v>
      </c>
      <c r="R196" s="612" t="s">
        <v>47</v>
      </c>
      <c r="S196" s="616"/>
    </row>
    <row r="197" spans="1:19" s="241" customFormat="1" ht="42.75" customHeight="1" thickBot="1">
      <c r="A197" s="621"/>
      <c r="B197" s="621"/>
      <c r="C197" s="621"/>
      <c r="D197" s="623"/>
      <c r="E197" s="630"/>
      <c r="F197" s="613"/>
      <c r="G197" s="623"/>
      <c r="H197" s="628"/>
      <c r="I197" s="613"/>
      <c r="J197" s="632"/>
      <c r="K197" s="628"/>
      <c r="L197" s="613"/>
      <c r="M197" s="623"/>
      <c r="N197" s="628"/>
      <c r="O197" s="613"/>
      <c r="P197" s="623"/>
      <c r="Q197" s="630"/>
      <c r="R197" s="613"/>
      <c r="S197" s="617"/>
    </row>
    <row r="198" spans="1:19" s="105" customFormat="1" ht="38.25">
      <c r="A198" s="331" t="s">
        <v>35</v>
      </c>
      <c r="B198" s="342" t="s">
        <v>279</v>
      </c>
      <c r="C198" s="343" t="s">
        <v>160</v>
      </c>
      <c r="D198" s="333">
        <v>65222</v>
      </c>
      <c r="E198" s="309">
        <v>6464150.7999999998</v>
      </c>
      <c r="F198" s="334">
        <f t="shared" ref="F198:F215" si="29">E198/D198</f>
        <v>99.10997516175523</v>
      </c>
      <c r="G198" s="457">
        <v>68000</v>
      </c>
      <c r="H198" s="245">
        <v>6240000</v>
      </c>
      <c r="I198" s="334">
        <f>H198/G198</f>
        <v>91.764705882352942</v>
      </c>
      <c r="J198" s="273">
        <v>67000</v>
      </c>
      <c r="K198" s="245">
        <v>6815676</v>
      </c>
      <c r="L198" s="247">
        <f>K198/J198</f>
        <v>101.72650746268657</v>
      </c>
      <c r="M198" s="273">
        <v>64363</v>
      </c>
      <c r="N198" s="309">
        <v>1571435.4</v>
      </c>
      <c r="O198" s="334">
        <f t="shared" ref="O198:O205" si="30">N198/M198</f>
        <v>24.415198172863288</v>
      </c>
      <c r="P198" s="333">
        <f t="shared" ref="P198:P213" si="31">O198-F198</f>
        <v>-74.694776988891945</v>
      </c>
      <c r="Q198" s="309">
        <f t="shared" ref="Q198:Q213" si="32">O198-I198</f>
        <v>-67.349507709489657</v>
      </c>
      <c r="R198" s="334">
        <f t="shared" ref="R198:R213" si="33">O198-L198</f>
        <v>-77.311309289823285</v>
      </c>
      <c r="S198" s="344"/>
    </row>
    <row r="199" spans="1:19" s="105" customFormat="1" ht="25.5">
      <c r="A199" s="290" t="s">
        <v>36</v>
      </c>
      <c r="B199" s="345" t="s">
        <v>280</v>
      </c>
      <c r="C199" s="346" t="s">
        <v>159</v>
      </c>
      <c r="D199" s="163">
        <v>162581</v>
      </c>
      <c r="E199" s="140">
        <v>17079189.199999999</v>
      </c>
      <c r="F199" s="164">
        <f t="shared" si="29"/>
        <v>105.05033921552949</v>
      </c>
      <c r="G199" s="275">
        <v>167000</v>
      </c>
      <c r="H199" s="140">
        <v>16990000</v>
      </c>
      <c r="I199" s="164">
        <f t="shared" ref="I199:I205" si="34">H199/G199</f>
        <v>101.73652694610779</v>
      </c>
      <c r="J199" s="163">
        <v>167000</v>
      </c>
      <c r="K199" s="140">
        <v>17530351</v>
      </c>
      <c r="L199" s="164">
        <f t="shared" ref="L199:L205" si="35">K199/J199</f>
        <v>104.97216167664671</v>
      </c>
      <c r="M199" s="163">
        <v>160815</v>
      </c>
      <c r="N199" s="140">
        <v>5653344.2999999998</v>
      </c>
      <c r="O199" s="164">
        <f t="shared" si="30"/>
        <v>35.154334483723531</v>
      </c>
      <c r="P199" s="163">
        <f t="shared" ref="P199:P205" si="36">O199-F199</f>
        <v>-69.896004731805959</v>
      </c>
      <c r="Q199" s="140">
        <f t="shared" ref="Q199:Q205" si="37">O199-I199</f>
        <v>-66.582192462384256</v>
      </c>
      <c r="R199" s="164">
        <f t="shared" ref="R199:R205" si="38">O199-L199</f>
        <v>-69.817827192923176</v>
      </c>
      <c r="S199" s="347"/>
    </row>
    <row r="200" spans="1:19" s="105" customFormat="1" ht="51">
      <c r="A200" s="290" t="s">
        <v>23</v>
      </c>
      <c r="B200" s="345" t="s">
        <v>281</v>
      </c>
      <c r="C200" s="346" t="s">
        <v>160</v>
      </c>
      <c r="D200" s="163">
        <v>457</v>
      </c>
      <c r="E200" s="140">
        <v>457564</v>
      </c>
      <c r="F200" s="164">
        <f t="shared" si="29"/>
        <v>1001.2341356673961</v>
      </c>
      <c r="G200" s="275">
        <v>450</v>
      </c>
      <c r="H200" s="140">
        <v>272180</v>
      </c>
      <c r="I200" s="164">
        <f t="shared" si="34"/>
        <v>604.84444444444443</v>
      </c>
      <c r="J200" s="163">
        <v>450</v>
      </c>
      <c r="K200" s="140">
        <v>267347</v>
      </c>
      <c r="L200" s="164">
        <f t="shared" si="35"/>
        <v>594.10444444444443</v>
      </c>
      <c r="M200" s="275">
        <v>193</v>
      </c>
      <c r="N200" s="140">
        <v>82256.100000000006</v>
      </c>
      <c r="O200" s="164">
        <f t="shared" si="30"/>
        <v>426.19740932642492</v>
      </c>
      <c r="P200" s="163">
        <f t="shared" si="36"/>
        <v>-575.0367263409712</v>
      </c>
      <c r="Q200" s="140">
        <f t="shared" si="37"/>
        <v>-178.64703511801952</v>
      </c>
      <c r="R200" s="164">
        <f t="shared" si="38"/>
        <v>-167.90703511801951</v>
      </c>
      <c r="S200" s="347"/>
    </row>
    <row r="201" spans="1:19" s="105" customFormat="1">
      <c r="A201" s="290" t="s">
        <v>24</v>
      </c>
      <c r="B201" s="345" t="s">
        <v>282</v>
      </c>
      <c r="C201" s="346" t="s">
        <v>160</v>
      </c>
      <c r="D201" s="163">
        <v>43441</v>
      </c>
      <c r="E201" s="140">
        <v>3303110</v>
      </c>
      <c r="F201" s="164">
        <f t="shared" si="29"/>
        <v>76.036693446283465</v>
      </c>
      <c r="G201" s="275">
        <v>35000</v>
      </c>
      <c r="H201" s="140">
        <v>2200000</v>
      </c>
      <c r="I201" s="164">
        <f t="shared" si="34"/>
        <v>62.857142857142854</v>
      </c>
      <c r="J201" s="163">
        <v>35000</v>
      </c>
      <c r="K201" s="140">
        <v>2200000</v>
      </c>
      <c r="L201" s="164">
        <f t="shared" si="35"/>
        <v>62.857142857142854</v>
      </c>
      <c r="M201" s="163">
        <v>12628</v>
      </c>
      <c r="N201" s="140">
        <v>900000</v>
      </c>
      <c r="O201" s="164">
        <f t="shared" si="30"/>
        <v>71.27019322141274</v>
      </c>
      <c r="P201" s="163">
        <f t="shared" si="36"/>
        <v>-4.7665002248707253</v>
      </c>
      <c r="Q201" s="140">
        <f t="shared" si="37"/>
        <v>8.4130503642698855</v>
      </c>
      <c r="R201" s="164">
        <f t="shared" si="38"/>
        <v>8.4130503642698855</v>
      </c>
      <c r="S201" s="274"/>
    </row>
    <row r="202" spans="1:19" s="105" customFormat="1" ht="25.5">
      <c r="A202" s="290" t="s">
        <v>25</v>
      </c>
      <c r="B202" s="345" t="s">
        <v>283</v>
      </c>
      <c r="C202" s="346" t="s">
        <v>162</v>
      </c>
      <c r="D202" s="163">
        <v>1</v>
      </c>
      <c r="E202" s="140">
        <v>9963</v>
      </c>
      <c r="F202" s="164">
        <f t="shared" si="29"/>
        <v>9963</v>
      </c>
      <c r="G202" s="275">
        <v>1</v>
      </c>
      <c r="H202" s="140">
        <v>10470</v>
      </c>
      <c r="I202" s="164">
        <f t="shared" si="34"/>
        <v>10470</v>
      </c>
      <c r="J202" s="163">
        <v>1</v>
      </c>
      <c r="K202" s="140">
        <v>10170</v>
      </c>
      <c r="L202" s="164">
        <f t="shared" si="35"/>
        <v>10170</v>
      </c>
      <c r="M202" s="275">
        <v>1</v>
      </c>
      <c r="N202" s="140">
        <v>2477.4</v>
      </c>
      <c r="O202" s="164">
        <f t="shared" si="30"/>
        <v>2477.4</v>
      </c>
      <c r="P202" s="163">
        <f t="shared" si="36"/>
        <v>-7485.6</v>
      </c>
      <c r="Q202" s="140">
        <f t="shared" si="37"/>
        <v>-7992.6</v>
      </c>
      <c r="R202" s="164">
        <f t="shared" si="38"/>
        <v>-7692.6</v>
      </c>
      <c r="S202" s="274"/>
    </row>
    <row r="203" spans="1:19" s="105" customFormat="1" ht="38.25">
      <c r="A203" s="290" t="s">
        <v>65</v>
      </c>
      <c r="B203" s="345" t="s">
        <v>286</v>
      </c>
      <c r="C203" s="348" t="s">
        <v>274</v>
      </c>
      <c r="D203" s="163">
        <v>0</v>
      </c>
      <c r="E203" s="140">
        <v>0</v>
      </c>
      <c r="F203" s="164" t="e">
        <f t="shared" si="29"/>
        <v>#DIV/0!</v>
      </c>
      <c r="G203" s="275">
        <v>200</v>
      </c>
      <c r="H203" s="140">
        <v>120000</v>
      </c>
      <c r="I203" s="164">
        <f t="shared" si="34"/>
        <v>600</v>
      </c>
      <c r="J203" s="163">
        <v>200</v>
      </c>
      <c r="K203" s="140">
        <v>120000</v>
      </c>
      <c r="L203" s="164">
        <f t="shared" si="35"/>
        <v>600</v>
      </c>
      <c r="M203" s="275">
        <v>0</v>
      </c>
      <c r="N203" s="140">
        <v>0</v>
      </c>
      <c r="O203" s="164">
        <v>0</v>
      </c>
      <c r="P203" s="163" t="e">
        <f>O203-F203</f>
        <v>#DIV/0!</v>
      </c>
      <c r="Q203" s="140">
        <f>O203-I203</f>
        <v>-600</v>
      </c>
      <c r="R203" s="164">
        <f>O203-L203</f>
        <v>-600</v>
      </c>
      <c r="S203" s="274"/>
    </row>
    <row r="204" spans="1:19" s="105" customFormat="1" ht="63.75">
      <c r="A204" s="290" t="s">
        <v>41</v>
      </c>
      <c r="B204" s="345" t="s">
        <v>287</v>
      </c>
      <c r="C204" s="348" t="s">
        <v>274</v>
      </c>
      <c r="D204" s="163">
        <v>35</v>
      </c>
      <c r="E204" s="140">
        <v>147894.6</v>
      </c>
      <c r="F204" s="164">
        <f t="shared" si="29"/>
        <v>4225.5600000000004</v>
      </c>
      <c r="G204" s="432">
        <v>35</v>
      </c>
      <c r="H204" s="140">
        <v>200000</v>
      </c>
      <c r="I204" s="164">
        <f t="shared" si="34"/>
        <v>5714.2857142857147</v>
      </c>
      <c r="J204" s="163">
        <v>35</v>
      </c>
      <c r="K204" s="140">
        <v>200000</v>
      </c>
      <c r="L204" s="164">
        <f t="shared" si="35"/>
        <v>5714.2857142857147</v>
      </c>
      <c r="M204" s="163">
        <v>35</v>
      </c>
      <c r="N204" s="140">
        <v>33009.5</v>
      </c>
      <c r="O204" s="164">
        <f t="shared" si="30"/>
        <v>943.12857142857138</v>
      </c>
      <c r="P204" s="163">
        <f t="shared" si="36"/>
        <v>-3282.431428571429</v>
      </c>
      <c r="Q204" s="140">
        <f t="shared" si="37"/>
        <v>-4771.1571428571433</v>
      </c>
      <c r="R204" s="164">
        <f t="shared" si="38"/>
        <v>-4771.1571428571433</v>
      </c>
      <c r="S204" s="274"/>
    </row>
    <row r="205" spans="1:19" s="105" customFormat="1" ht="38.25">
      <c r="A205" s="290" t="s">
        <v>70</v>
      </c>
      <c r="B205" s="349" t="s">
        <v>249</v>
      </c>
      <c r="C205" s="350" t="s">
        <v>277</v>
      </c>
      <c r="D205" s="273">
        <v>0</v>
      </c>
      <c r="E205" s="245">
        <v>0</v>
      </c>
      <c r="F205" s="247" t="e">
        <f t="shared" si="29"/>
        <v>#DIV/0!</v>
      </c>
      <c r="G205" s="458">
        <v>0</v>
      </c>
      <c r="H205" s="245">
        <v>0</v>
      </c>
      <c r="I205" s="247" t="e">
        <f t="shared" si="34"/>
        <v>#DIV/0!</v>
      </c>
      <c r="J205" s="273">
        <v>0</v>
      </c>
      <c r="K205" s="245">
        <v>0</v>
      </c>
      <c r="L205" s="247" t="e">
        <f t="shared" si="35"/>
        <v>#DIV/0!</v>
      </c>
      <c r="M205" s="432">
        <v>0</v>
      </c>
      <c r="N205" s="245">
        <v>0</v>
      </c>
      <c r="O205" s="247" t="e">
        <f t="shared" si="30"/>
        <v>#DIV/0!</v>
      </c>
      <c r="P205" s="273" t="e">
        <f t="shared" si="36"/>
        <v>#DIV/0!</v>
      </c>
      <c r="Q205" s="245" t="e">
        <f t="shared" si="37"/>
        <v>#DIV/0!</v>
      </c>
      <c r="R205" s="247" t="e">
        <f t="shared" si="38"/>
        <v>#DIV/0!</v>
      </c>
      <c r="S205" s="289"/>
    </row>
    <row r="206" spans="1:19" s="105" customFormat="1" ht="38.25">
      <c r="A206" s="351" t="s">
        <v>71</v>
      </c>
      <c r="B206" s="345" t="s">
        <v>284</v>
      </c>
      <c r="C206" s="346" t="s">
        <v>288</v>
      </c>
      <c r="D206" s="163">
        <v>228</v>
      </c>
      <c r="E206" s="140">
        <v>235143.4</v>
      </c>
      <c r="F206" s="164">
        <f t="shared" si="29"/>
        <v>1031.3307017543859</v>
      </c>
      <c r="G206" s="459">
        <v>230</v>
      </c>
      <c r="H206" s="140">
        <v>253060</v>
      </c>
      <c r="I206" s="139">
        <f>H206/G206</f>
        <v>1100.2608695652175</v>
      </c>
      <c r="J206" s="163">
        <v>230</v>
      </c>
      <c r="K206" s="140">
        <v>236115</v>
      </c>
      <c r="L206" s="164">
        <f>K206/J206</f>
        <v>1026.5869565217392</v>
      </c>
      <c r="M206" s="163">
        <v>197</v>
      </c>
      <c r="N206" s="140">
        <v>68480.899999999994</v>
      </c>
      <c r="O206" s="139">
        <f t="shared" ref="O206:O215" si="39">N206/M206</f>
        <v>347.61878172588831</v>
      </c>
      <c r="P206" s="163">
        <f t="shared" si="31"/>
        <v>-683.71192002849762</v>
      </c>
      <c r="Q206" s="140">
        <f t="shared" si="32"/>
        <v>-752.64208783932918</v>
      </c>
      <c r="R206" s="164">
        <f t="shared" si="33"/>
        <v>-678.96817479585093</v>
      </c>
      <c r="S206" s="274"/>
    </row>
    <row r="207" spans="1:19" s="105" customFormat="1" ht="38.25">
      <c r="A207" s="351" t="s">
        <v>72</v>
      </c>
      <c r="B207" s="345" t="s">
        <v>285</v>
      </c>
      <c r="C207" s="346" t="s">
        <v>288</v>
      </c>
      <c r="D207" s="163">
        <v>370</v>
      </c>
      <c r="E207" s="140">
        <v>174087.1</v>
      </c>
      <c r="F207" s="164">
        <f t="shared" si="29"/>
        <v>470.50567567567572</v>
      </c>
      <c r="G207" s="458">
        <v>350</v>
      </c>
      <c r="H207" s="140">
        <v>202990</v>
      </c>
      <c r="I207" s="139">
        <f>H207/G207</f>
        <v>579.97142857142853</v>
      </c>
      <c r="J207" s="163">
        <v>350</v>
      </c>
      <c r="K207" s="140">
        <v>186930</v>
      </c>
      <c r="L207" s="164">
        <f>K207/J207</f>
        <v>534.08571428571429</v>
      </c>
      <c r="M207" s="163">
        <v>288</v>
      </c>
      <c r="N207" s="140">
        <v>53428.6</v>
      </c>
      <c r="O207" s="139">
        <f t="shared" si="39"/>
        <v>185.51597222222222</v>
      </c>
      <c r="P207" s="163">
        <f t="shared" si="31"/>
        <v>-284.9897034534535</v>
      </c>
      <c r="Q207" s="140">
        <f t="shared" si="32"/>
        <v>-394.45545634920632</v>
      </c>
      <c r="R207" s="164">
        <f t="shared" si="33"/>
        <v>-348.56974206349207</v>
      </c>
      <c r="S207" s="274"/>
    </row>
    <row r="208" spans="1:19" s="105" customFormat="1" ht="38.25">
      <c r="A208" s="351" t="s">
        <v>207</v>
      </c>
      <c r="B208" s="345" t="s">
        <v>83</v>
      </c>
      <c r="C208" s="346" t="s">
        <v>159</v>
      </c>
      <c r="D208" s="163">
        <v>0</v>
      </c>
      <c r="E208" s="140">
        <v>0</v>
      </c>
      <c r="F208" s="164" t="e">
        <f t="shared" si="29"/>
        <v>#DIV/0!</v>
      </c>
      <c r="G208" s="458">
        <v>0</v>
      </c>
      <c r="H208" s="140">
        <v>209430</v>
      </c>
      <c r="I208" s="139" t="e">
        <f>H208/G208</f>
        <v>#DIV/0!</v>
      </c>
      <c r="J208" s="163">
        <v>197</v>
      </c>
      <c r="K208" s="140">
        <v>200040</v>
      </c>
      <c r="L208" s="164">
        <f>K208/J208</f>
        <v>1015.4314720812183</v>
      </c>
      <c r="M208" s="163">
        <v>197</v>
      </c>
      <c r="N208" s="140">
        <v>60267.7</v>
      </c>
      <c r="O208" s="139">
        <f t="shared" si="39"/>
        <v>305.92741116751267</v>
      </c>
      <c r="P208" s="163" t="e">
        <f t="shared" si="31"/>
        <v>#DIV/0!</v>
      </c>
      <c r="Q208" s="140" t="e">
        <f t="shared" si="32"/>
        <v>#DIV/0!</v>
      </c>
      <c r="R208" s="164">
        <f t="shared" si="33"/>
        <v>-709.50406091370564</v>
      </c>
      <c r="S208" s="274"/>
    </row>
    <row r="209" spans="1:19" s="105" customFormat="1" ht="38.25">
      <c r="A209" s="351" t="s">
        <v>208</v>
      </c>
      <c r="B209" s="345" t="s">
        <v>84</v>
      </c>
      <c r="C209" s="346" t="s">
        <v>159</v>
      </c>
      <c r="D209" s="163">
        <v>0</v>
      </c>
      <c r="E209" s="140">
        <v>0</v>
      </c>
      <c r="F209" s="164" t="e">
        <f t="shared" si="29"/>
        <v>#DIV/0!</v>
      </c>
      <c r="G209" s="458">
        <v>0</v>
      </c>
      <c r="H209" s="140">
        <v>0</v>
      </c>
      <c r="I209" s="139" t="e">
        <f t="shared" ref="I209:I215" si="40">H209/G209</f>
        <v>#DIV/0!</v>
      </c>
      <c r="J209" s="163">
        <v>0</v>
      </c>
      <c r="K209" s="140">
        <v>0</v>
      </c>
      <c r="L209" s="164" t="e">
        <f t="shared" ref="L209:L215" si="41">K209/J209</f>
        <v>#DIV/0!</v>
      </c>
      <c r="M209" s="163">
        <v>0</v>
      </c>
      <c r="N209" s="140">
        <v>0</v>
      </c>
      <c r="O209" s="139" t="e">
        <f t="shared" si="39"/>
        <v>#DIV/0!</v>
      </c>
      <c r="P209" s="163" t="e">
        <f t="shared" si="31"/>
        <v>#DIV/0!</v>
      </c>
      <c r="Q209" s="140" t="e">
        <f t="shared" si="32"/>
        <v>#DIV/0!</v>
      </c>
      <c r="R209" s="164" t="e">
        <f t="shared" si="33"/>
        <v>#DIV/0!</v>
      </c>
      <c r="S209" s="274" t="s">
        <v>31</v>
      </c>
    </row>
    <row r="210" spans="1:19" s="105" customFormat="1" ht="25.5">
      <c r="A210" s="351" t="s">
        <v>231</v>
      </c>
      <c r="B210" s="345" t="s">
        <v>85</v>
      </c>
      <c r="C210" s="346" t="s">
        <v>159</v>
      </c>
      <c r="D210" s="163">
        <v>0</v>
      </c>
      <c r="E210" s="140">
        <v>0</v>
      </c>
      <c r="F210" s="164" t="e">
        <f t="shared" si="29"/>
        <v>#DIV/0!</v>
      </c>
      <c r="G210" s="458">
        <v>0</v>
      </c>
      <c r="H210" s="140">
        <v>0</v>
      </c>
      <c r="I210" s="139" t="e">
        <f t="shared" si="40"/>
        <v>#DIV/0!</v>
      </c>
      <c r="J210" s="163">
        <v>0</v>
      </c>
      <c r="K210" s="140">
        <v>0</v>
      </c>
      <c r="L210" s="164" t="e">
        <f t="shared" si="41"/>
        <v>#DIV/0!</v>
      </c>
      <c r="M210" s="163">
        <v>0</v>
      </c>
      <c r="N210" s="140">
        <v>0</v>
      </c>
      <c r="O210" s="139" t="e">
        <f t="shared" si="39"/>
        <v>#DIV/0!</v>
      </c>
      <c r="P210" s="163" t="e">
        <f t="shared" si="31"/>
        <v>#DIV/0!</v>
      </c>
      <c r="Q210" s="140" t="e">
        <f t="shared" si="32"/>
        <v>#DIV/0!</v>
      </c>
      <c r="R210" s="164" t="e">
        <f t="shared" si="33"/>
        <v>#DIV/0!</v>
      </c>
      <c r="S210" s="274"/>
    </row>
    <row r="211" spans="1:19" s="105" customFormat="1" ht="25.5">
      <c r="A211" s="352" t="s">
        <v>210</v>
      </c>
      <c r="B211" s="345" t="s">
        <v>86</v>
      </c>
      <c r="C211" s="346" t="s">
        <v>159</v>
      </c>
      <c r="D211" s="163">
        <v>0</v>
      </c>
      <c r="E211" s="140">
        <v>0</v>
      </c>
      <c r="F211" s="164" t="e">
        <f t="shared" si="29"/>
        <v>#DIV/0!</v>
      </c>
      <c r="G211" s="458">
        <v>0</v>
      </c>
      <c r="H211" s="140">
        <v>0</v>
      </c>
      <c r="I211" s="139" t="e">
        <f t="shared" si="40"/>
        <v>#DIV/0!</v>
      </c>
      <c r="J211" s="163">
        <v>0</v>
      </c>
      <c r="K211" s="140">
        <v>0</v>
      </c>
      <c r="L211" s="164" t="e">
        <f t="shared" si="41"/>
        <v>#DIV/0!</v>
      </c>
      <c r="M211" s="163">
        <v>0</v>
      </c>
      <c r="N211" s="140">
        <v>0</v>
      </c>
      <c r="O211" s="139" t="e">
        <f t="shared" si="39"/>
        <v>#DIV/0!</v>
      </c>
      <c r="P211" s="163" t="e">
        <f t="shared" si="31"/>
        <v>#DIV/0!</v>
      </c>
      <c r="Q211" s="140" t="e">
        <f t="shared" si="32"/>
        <v>#DIV/0!</v>
      </c>
      <c r="R211" s="164" t="e">
        <f t="shared" si="33"/>
        <v>#DIV/0!</v>
      </c>
      <c r="S211" s="274"/>
    </row>
    <row r="212" spans="1:19" s="105" customFormat="1" ht="25.5">
      <c r="A212" s="352" t="s">
        <v>232</v>
      </c>
      <c r="B212" s="345" t="s">
        <v>418</v>
      </c>
      <c r="C212" s="353" t="s">
        <v>75</v>
      </c>
      <c r="D212" s="163">
        <v>43</v>
      </c>
      <c r="E212" s="140">
        <v>287822</v>
      </c>
      <c r="F212" s="164">
        <f t="shared" si="29"/>
        <v>6693.5348837209303</v>
      </c>
      <c r="G212" s="458">
        <v>0</v>
      </c>
      <c r="H212" s="140">
        <v>0</v>
      </c>
      <c r="I212" s="139" t="e">
        <f t="shared" si="40"/>
        <v>#DIV/0!</v>
      </c>
      <c r="J212" s="163">
        <v>0</v>
      </c>
      <c r="K212" s="140">
        <v>0</v>
      </c>
      <c r="L212" s="164" t="e">
        <f t="shared" si="41"/>
        <v>#DIV/0!</v>
      </c>
      <c r="M212" s="163"/>
      <c r="N212" s="140">
        <v>0</v>
      </c>
      <c r="O212" s="139" t="e">
        <f t="shared" si="39"/>
        <v>#DIV/0!</v>
      </c>
      <c r="P212" s="163" t="e">
        <f t="shared" si="31"/>
        <v>#DIV/0!</v>
      </c>
      <c r="Q212" s="140" t="e">
        <f t="shared" si="32"/>
        <v>#DIV/0!</v>
      </c>
      <c r="R212" s="164" t="e">
        <f t="shared" si="33"/>
        <v>#DIV/0!</v>
      </c>
      <c r="S212" s="274"/>
    </row>
    <row r="213" spans="1:19" s="105" customFormat="1" ht="25.5">
      <c r="A213" s="354" t="s">
        <v>229</v>
      </c>
      <c r="B213" s="345" t="s">
        <v>205</v>
      </c>
      <c r="C213" s="355" t="s">
        <v>206</v>
      </c>
      <c r="D213" s="275">
        <v>1</v>
      </c>
      <c r="E213" s="140">
        <v>21336</v>
      </c>
      <c r="F213" s="164">
        <f t="shared" si="29"/>
        <v>21336</v>
      </c>
      <c r="G213" s="275">
        <v>1</v>
      </c>
      <c r="H213" s="140">
        <v>100000</v>
      </c>
      <c r="I213" s="139">
        <f t="shared" si="40"/>
        <v>100000</v>
      </c>
      <c r="J213" s="163">
        <v>1</v>
      </c>
      <c r="K213" s="140">
        <v>100000</v>
      </c>
      <c r="L213" s="164">
        <f t="shared" si="41"/>
        <v>100000</v>
      </c>
      <c r="M213" s="275">
        <v>1</v>
      </c>
      <c r="N213" s="140">
        <v>4004</v>
      </c>
      <c r="O213" s="139">
        <f t="shared" si="39"/>
        <v>4004</v>
      </c>
      <c r="P213" s="163">
        <f t="shared" si="31"/>
        <v>-17332</v>
      </c>
      <c r="Q213" s="140">
        <f t="shared" si="32"/>
        <v>-95996</v>
      </c>
      <c r="R213" s="164">
        <f t="shared" si="33"/>
        <v>-95996</v>
      </c>
      <c r="S213" s="274"/>
    </row>
    <row r="214" spans="1:19" s="105" customFormat="1" ht="40.9" customHeight="1">
      <c r="A214" s="354" t="s">
        <v>230</v>
      </c>
      <c r="B214" s="345" t="s">
        <v>242</v>
      </c>
      <c r="C214" s="355" t="s">
        <v>202</v>
      </c>
      <c r="D214" s="275"/>
      <c r="E214" s="140">
        <v>0</v>
      </c>
      <c r="F214" s="164" t="e">
        <f t="shared" si="29"/>
        <v>#DIV/0!</v>
      </c>
      <c r="G214" s="275"/>
      <c r="H214" s="140">
        <v>0</v>
      </c>
      <c r="I214" s="139" t="e">
        <f t="shared" si="40"/>
        <v>#DIV/0!</v>
      </c>
      <c r="J214" s="163">
        <v>0</v>
      </c>
      <c r="K214" s="140">
        <v>0</v>
      </c>
      <c r="L214" s="164" t="e">
        <f>K214/J214</f>
        <v>#DIV/0!</v>
      </c>
      <c r="M214" s="275"/>
      <c r="N214" s="140">
        <v>0</v>
      </c>
      <c r="O214" s="139" t="e">
        <f t="shared" si="39"/>
        <v>#DIV/0!</v>
      </c>
      <c r="P214" s="163" t="e">
        <f>O214-F214</f>
        <v>#DIV/0!</v>
      </c>
      <c r="Q214" s="140" t="e">
        <f>O214-I214</f>
        <v>#DIV/0!</v>
      </c>
      <c r="R214" s="164" t="e">
        <f>O214-L214</f>
        <v>#DIV/0!</v>
      </c>
      <c r="S214" s="274"/>
    </row>
    <row r="215" spans="1:19" s="105" customFormat="1" ht="35.450000000000003" customHeight="1" thickBot="1">
      <c r="A215" s="356" t="s">
        <v>271</v>
      </c>
      <c r="B215" s="317" t="s">
        <v>196</v>
      </c>
      <c r="C215" s="357" t="s">
        <v>189</v>
      </c>
      <c r="D215" s="339">
        <v>1224</v>
      </c>
      <c r="E215" s="168">
        <v>35512.9</v>
      </c>
      <c r="F215" s="281">
        <f t="shared" si="29"/>
        <v>29.013807189542486</v>
      </c>
      <c r="G215" s="339">
        <v>350</v>
      </c>
      <c r="H215" s="168">
        <v>20000</v>
      </c>
      <c r="I215" s="175">
        <f t="shared" si="40"/>
        <v>57.142857142857146</v>
      </c>
      <c r="J215" s="280">
        <v>350</v>
      </c>
      <c r="K215" s="168">
        <v>20000</v>
      </c>
      <c r="L215" s="281">
        <f t="shared" si="41"/>
        <v>57.142857142857146</v>
      </c>
      <c r="M215" s="280">
        <v>0</v>
      </c>
      <c r="N215" s="168">
        <v>0</v>
      </c>
      <c r="O215" s="281" t="e">
        <f t="shared" si="39"/>
        <v>#DIV/0!</v>
      </c>
      <c r="P215" s="280" t="e">
        <f>O215-F215</f>
        <v>#DIV/0!</v>
      </c>
      <c r="Q215" s="168" t="e">
        <f>O215-I215</f>
        <v>#DIV/0!</v>
      </c>
      <c r="R215" s="281" t="e">
        <f>O215-L215</f>
        <v>#DIV/0!</v>
      </c>
      <c r="S215" s="322"/>
    </row>
    <row r="216" spans="1:19" s="105" customFormat="1">
      <c r="A216" s="390"/>
      <c r="B216" s="293"/>
      <c r="D216" s="131"/>
      <c r="E216" s="131"/>
      <c r="F216" s="121"/>
      <c r="G216" s="131"/>
      <c r="H216" s="295"/>
      <c r="I216" s="121"/>
      <c r="J216" s="295"/>
      <c r="K216" s="295"/>
      <c r="L216" s="295"/>
      <c r="M216" s="295"/>
      <c r="N216" s="295"/>
      <c r="O216" s="121"/>
      <c r="P216" s="121"/>
      <c r="Q216" s="121"/>
      <c r="R216" s="121"/>
      <c r="S216" s="131"/>
    </row>
    <row r="217" spans="1:19" s="105" customFormat="1">
      <c r="A217" s="390"/>
      <c r="B217" s="293"/>
      <c r="D217" s="131"/>
      <c r="E217" s="131"/>
      <c r="F217" s="121"/>
      <c r="G217" s="131"/>
      <c r="H217" s="295"/>
      <c r="I217" s="121"/>
      <c r="J217" s="295"/>
      <c r="K217" s="295"/>
      <c r="L217" s="121"/>
      <c r="M217" s="131"/>
      <c r="N217" s="295"/>
      <c r="O217" s="121"/>
      <c r="P217" s="121"/>
      <c r="Q217" s="121"/>
      <c r="R217" s="121"/>
      <c r="S217" s="131"/>
    </row>
    <row r="218" spans="1:19" s="105" customFormat="1">
      <c r="A218" s="390"/>
      <c r="B218" s="293"/>
      <c r="D218" s="131"/>
      <c r="E218" s="131"/>
      <c r="F218" s="121"/>
      <c r="G218" s="131"/>
      <c r="H218" s="295"/>
      <c r="I218" s="121"/>
      <c r="J218" s="295"/>
      <c r="K218" s="295"/>
      <c r="L218" s="121"/>
      <c r="M218" s="131"/>
      <c r="N218" s="295"/>
      <c r="O218" s="121"/>
      <c r="P218" s="121"/>
      <c r="Q218" s="121"/>
      <c r="R218" s="121"/>
      <c r="S218" s="131"/>
    </row>
    <row r="219" spans="1:19" s="105" customFormat="1">
      <c r="A219" s="283"/>
      <c r="B219" s="387"/>
      <c r="C219" s="390"/>
      <c r="D219" s="131"/>
      <c r="E219" s="124"/>
      <c r="F219" s="124"/>
      <c r="G219" s="124"/>
      <c r="H219" s="285"/>
      <c r="I219" s="124"/>
      <c r="J219" s="285"/>
      <c r="K219" s="285"/>
      <c r="L219" s="124"/>
      <c r="M219" s="124"/>
      <c r="N219" s="285"/>
      <c r="O219" s="131"/>
      <c r="P219" s="131"/>
      <c r="Q219" s="131"/>
      <c r="R219" s="131"/>
      <c r="S219" s="131"/>
    </row>
    <row r="220" spans="1:19" s="105" customFormat="1" ht="13.5" thickBot="1">
      <c r="A220" s="610" t="s">
        <v>39</v>
      </c>
      <c r="B220" s="611"/>
      <c r="C220" s="611"/>
      <c r="D220" s="611"/>
      <c r="E220" s="611"/>
      <c r="F220" s="611"/>
      <c r="H220" s="263"/>
      <c r="J220" s="137"/>
      <c r="K220" s="263"/>
      <c r="N220" s="137"/>
    </row>
    <row r="221" spans="1:19" s="105" customFormat="1" ht="39" thickBot="1">
      <c r="A221" s="264" t="s">
        <v>0</v>
      </c>
      <c r="B221" s="117" t="s">
        <v>34</v>
      </c>
      <c r="C221" s="117" t="s">
        <v>37</v>
      </c>
      <c r="D221" s="117" t="s">
        <v>28</v>
      </c>
      <c r="E221" s="117" t="s">
        <v>38</v>
      </c>
      <c r="F221" s="118" t="s">
        <v>21</v>
      </c>
      <c r="H221" s="263"/>
      <c r="J221" s="137"/>
      <c r="K221" s="263"/>
      <c r="N221" s="137"/>
    </row>
    <row r="222" spans="1:19" s="105" customFormat="1" ht="51.75" thickBot="1">
      <c r="A222" s="265" t="s">
        <v>35</v>
      </c>
      <c r="B222" s="358" t="s">
        <v>281</v>
      </c>
      <c r="C222" s="127" t="s">
        <v>184</v>
      </c>
      <c r="D222" s="127">
        <v>1</v>
      </c>
      <c r="E222" s="177">
        <v>66</v>
      </c>
      <c r="F222" s="128"/>
      <c r="H222" s="295"/>
      <c r="J222" s="137"/>
      <c r="K222" s="295"/>
      <c r="L222" s="131"/>
      <c r="N222" s="137"/>
    </row>
    <row r="223" spans="1:19" s="105" customFormat="1" ht="26.25" thickBot="1">
      <c r="A223" s="265" t="s">
        <v>36</v>
      </c>
      <c r="B223" s="358" t="s">
        <v>283</v>
      </c>
      <c r="C223" s="127"/>
      <c r="D223" s="127"/>
      <c r="E223" s="177">
        <v>962.3</v>
      </c>
      <c r="F223" s="128"/>
      <c r="H223" s="295"/>
      <c r="J223" s="137"/>
      <c r="K223" s="295"/>
      <c r="L223" s="131"/>
      <c r="N223" s="137"/>
    </row>
    <row r="224" spans="1:19" s="105" customFormat="1">
      <c r="A224" s="390"/>
      <c r="B224" s="390"/>
      <c r="C224" s="390"/>
      <c r="D224" s="390"/>
      <c r="E224" s="121"/>
      <c r="F224" s="390"/>
      <c r="H224" s="295"/>
      <c r="J224" s="137"/>
      <c r="K224" s="295"/>
      <c r="L224" s="131"/>
      <c r="N224" s="137"/>
    </row>
    <row r="225" spans="1:19" s="125" customFormat="1">
      <c r="A225" s="592" t="s">
        <v>14</v>
      </c>
      <c r="B225" s="593"/>
      <c r="C225" s="107" t="s">
        <v>3</v>
      </c>
      <c r="D225" s="598" t="s">
        <v>449</v>
      </c>
      <c r="E225" s="599"/>
      <c r="F225" s="605" t="s">
        <v>15</v>
      </c>
      <c r="G225" s="107" t="s">
        <v>3</v>
      </c>
      <c r="H225" s="598" t="s">
        <v>81</v>
      </c>
      <c r="I225" s="599"/>
      <c r="J225" s="268"/>
      <c r="K225" s="295"/>
      <c r="L225" s="131"/>
      <c r="N225" s="268"/>
    </row>
    <row r="226" spans="1:19" s="105" customFormat="1">
      <c r="A226" s="594"/>
      <c r="B226" s="595"/>
      <c r="C226" s="122" t="s">
        <v>16</v>
      </c>
      <c r="D226" s="600"/>
      <c r="E226" s="601"/>
      <c r="F226" s="606"/>
      <c r="G226" s="122" t="s">
        <v>16</v>
      </c>
      <c r="H226" s="600"/>
      <c r="I226" s="601"/>
      <c r="J226" s="137"/>
      <c r="K226" s="295"/>
      <c r="L226" s="131"/>
      <c r="N226" s="137"/>
    </row>
    <row r="227" spans="1:19" s="105" customFormat="1">
      <c r="A227" s="596"/>
      <c r="B227" s="597"/>
      <c r="C227" s="122" t="s">
        <v>17</v>
      </c>
      <c r="D227" s="600" t="s">
        <v>433</v>
      </c>
      <c r="E227" s="601"/>
      <c r="F227" s="607"/>
      <c r="G227" s="122" t="s">
        <v>17</v>
      </c>
      <c r="H227" s="600" t="s">
        <v>433</v>
      </c>
      <c r="I227" s="601"/>
      <c r="J227" s="137"/>
      <c r="K227" s="137"/>
      <c r="N227" s="137"/>
    </row>
    <row r="228" spans="1:19" s="105" customFormat="1">
      <c r="H228" s="137"/>
      <c r="J228" s="137"/>
      <c r="K228" s="137"/>
      <c r="N228" s="137"/>
    </row>
    <row r="229" spans="1:19" s="105" customFormat="1">
      <c r="H229" s="137"/>
      <c r="J229" s="137"/>
      <c r="K229" s="137"/>
      <c r="N229" s="137"/>
    </row>
    <row r="230" spans="1:19" s="232" customFormat="1">
      <c r="A230" s="230" t="s">
        <v>119</v>
      </c>
      <c r="B230" s="106"/>
      <c r="C230" s="106"/>
      <c r="D230" s="106"/>
      <c r="E230" s="106"/>
      <c r="F230" s="106"/>
      <c r="G230" s="106"/>
      <c r="H230" s="231"/>
      <c r="I230" s="106"/>
      <c r="J230" s="231"/>
      <c r="K230" s="231"/>
      <c r="L230" s="106"/>
      <c r="M230" s="106"/>
      <c r="N230" s="231"/>
    </row>
    <row r="231" spans="1:19" s="232" customFormat="1">
      <c r="A231" s="233" t="s">
        <v>435</v>
      </c>
      <c r="B231" s="271"/>
      <c r="C231" s="106"/>
      <c r="D231" s="106"/>
      <c r="E231" s="106"/>
      <c r="F231" s="106"/>
      <c r="G231" s="106"/>
      <c r="H231" s="231"/>
      <c r="I231" s="106"/>
      <c r="J231" s="231"/>
      <c r="K231" s="231"/>
      <c r="L231" s="106"/>
      <c r="M231" s="106"/>
      <c r="N231" s="231"/>
    </row>
    <row r="232" spans="1:19" s="232" customFormat="1">
      <c r="A232" s="230"/>
      <c r="B232" s="106"/>
      <c r="C232" s="106"/>
      <c r="D232" s="106"/>
      <c r="E232" s="106"/>
      <c r="F232" s="106"/>
      <c r="G232" s="106"/>
      <c r="H232" s="231"/>
      <c r="I232" s="106"/>
      <c r="J232" s="231"/>
      <c r="K232" s="231"/>
      <c r="L232" s="106"/>
      <c r="M232" s="106"/>
      <c r="N232" s="231"/>
    </row>
    <row r="233" spans="1:19" s="105" customFormat="1" ht="25.5">
      <c r="A233" s="299" t="s">
        <v>18</v>
      </c>
      <c r="B233" s="235" t="s">
        <v>78</v>
      </c>
      <c r="C233" s="107" t="s">
        <v>19</v>
      </c>
      <c r="D233" s="107">
        <v>13</v>
      </c>
      <c r="E233" s="108"/>
      <c r="F233" s="108"/>
      <c r="G233" s="108"/>
      <c r="H233" s="236"/>
      <c r="I233" s="108"/>
      <c r="J233" s="236"/>
      <c r="K233" s="236"/>
      <c r="L233" s="108"/>
      <c r="M233" s="108"/>
      <c r="N233" s="236"/>
    </row>
    <row r="234" spans="1:19" s="105" customFormat="1">
      <c r="A234" s="237"/>
      <c r="B234" s="390"/>
      <c r="C234" s="390"/>
      <c r="D234" s="390"/>
      <c r="E234" s="108"/>
      <c r="F234" s="108"/>
      <c r="G234" s="108"/>
      <c r="H234" s="236"/>
      <c r="I234" s="108"/>
      <c r="J234" s="236"/>
      <c r="K234" s="236"/>
      <c r="L234" s="108"/>
      <c r="M234" s="108"/>
      <c r="N234" s="236"/>
    </row>
    <row r="235" spans="1:19" s="105" customFormat="1" ht="25.5">
      <c r="A235" s="299" t="s">
        <v>1</v>
      </c>
      <c r="B235" s="235" t="s">
        <v>82</v>
      </c>
      <c r="C235" s="107" t="s">
        <v>26</v>
      </c>
      <c r="D235" s="109" t="s">
        <v>80</v>
      </c>
      <c r="E235" s="110"/>
      <c r="F235" s="111"/>
      <c r="G235" s="111"/>
      <c r="H235" s="236"/>
      <c r="I235" s="111"/>
      <c r="J235" s="375"/>
      <c r="K235" s="236"/>
      <c r="L235" s="108"/>
      <c r="M235" s="108"/>
      <c r="N235" s="236"/>
    </row>
    <row r="236" spans="1:19" s="105" customFormat="1" ht="13.5" thickBot="1">
      <c r="A236" s="608"/>
      <c r="B236" s="609"/>
      <c r="H236" s="137"/>
      <c r="J236" s="137"/>
      <c r="K236" s="137"/>
      <c r="N236" s="137"/>
    </row>
    <row r="237" spans="1:19" s="240" customFormat="1" ht="13.5" thickBot="1">
      <c r="A237" s="388"/>
      <c r="B237" s="239" t="s">
        <v>102</v>
      </c>
      <c r="C237" s="389"/>
      <c r="D237" s="602" t="s">
        <v>41</v>
      </c>
      <c r="E237" s="603"/>
      <c r="F237" s="604"/>
      <c r="G237" s="603" t="s">
        <v>42</v>
      </c>
      <c r="H237" s="603"/>
      <c r="I237" s="603"/>
      <c r="J237" s="602" t="s">
        <v>43</v>
      </c>
      <c r="K237" s="603"/>
      <c r="L237" s="604"/>
      <c r="M237" s="602" t="s">
        <v>44</v>
      </c>
      <c r="N237" s="603"/>
      <c r="O237" s="603"/>
      <c r="P237" s="602" t="s">
        <v>130</v>
      </c>
      <c r="Q237" s="603"/>
      <c r="R237" s="604"/>
      <c r="S237" s="615" t="s">
        <v>21</v>
      </c>
    </row>
    <row r="238" spans="1:19" s="241" customFormat="1" ht="12.75" customHeight="1">
      <c r="A238" s="620" t="s">
        <v>0</v>
      </c>
      <c r="B238" s="620" t="s">
        <v>120</v>
      </c>
      <c r="C238" s="620" t="s">
        <v>121</v>
      </c>
      <c r="D238" s="622" t="s">
        <v>122</v>
      </c>
      <c r="E238" s="629" t="s">
        <v>123</v>
      </c>
      <c r="F238" s="612" t="s">
        <v>129</v>
      </c>
      <c r="G238" s="622" t="s">
        <v>124</v>
      </c>
      <c r="H238" s="627" t="s">
        <v>450</v>
      </c>
      <c r="I238" s="612" t="s">
        <v>128</v>
      </c>
      <c r="J238" s="631" t="s">
        <v>125</v>
      </c>
      <c r="K238" s="627" t="s">
        <v>126</v>
      </c>
      <c r="L238" s="612" t="s">
        <v>127</v>
      </c>
      <c r="M238" s="622" t="s">
        <v>133</v>
      </c>
      <c r="N238" s="627" t="s">
        <v>134</v>
      </c>
      <c r="O238" s="612" t="s">
        <v>135</v>
      </c>
      <c r="P238" s="622" t="s">
        <v>45</v>
      </c>
      <c r="Q238" s="629" t="s">
        <v>46</v>
      </c>
      <c r="R238" s="612" t="s">
        <v>47</v>
      </c>
      <c r="S238" s="616"/>
    </row>
    <row r="239" spans="1:19" s="241" customFormat="1" ht="49.5" customHeight="1" thickBot="1">
      <c r="A239" s="621"/>
      <c r="B239" s="621"/>
      <c r="C239" s="621"/>
      <c r="D239" s="623"/>
      <c r="E239" s="630"/>
      <c r="F239" s="613"/>
      <c r="G239" s="623"/>
      <c r="H239" s="628"/>
      <c r="I239" s="613"/>
      <c r="J239" s="632"/>
      <c r="K239" s="628"/>
      <c r="L239" s="613"/>
      <c r="M239" s="623"/>
      <c r="N239" s="628"/>
      <c r="O239" s="613"/>
      <c r="P239" s="623"/>
      <c r="Q239" s="630"/>
      <c r="R239" s="613"/>
      <c r="S239" s="616"/>
    </row>
    <row r="240" spans="1:19" s="105" customFormat="1" ht="25.5">
      <c r="A240" s="331" t="s">
        <v>35</v>
      </c>
      <c r="B240" s="342" t="s">
        <v>248</v>
      </c>
      <c r="C240" s="359" t="s">
        <v>163</v>
      </c>
      <c r="D240" s="460">
        <v>750</v>
      </c>
      <c r="E240" s="298">
        <v>32031.5</v>
      </c>
      <c r="F240" s="313">
        <f>E240/D240</f>
        <v>42.708666666666666</v>
      </c>
      <c r="G240" s="461">
        <v>800</v>
      </c>
      <c r="H240" s="309">
        <v>35991</v>
      </c>
      <c r="I240" s="312">
        <f>H240/G240</f>
        <v>44.988750000000003</v>
      </c>
      <c r="J240" s="333">
        <v>800</v>
      </c>
      <c r="K240" s="309">
        <v>34575</v>
      </c>
      <c r="L240" s="313">
        <f>K240/J240</f>
        <v>43.21875</v>
      </c>
      <c r="M240" s="460">
        <v>200</v>
      </c>
      <c r="N240" s="309">
        <v>9274</v>
      </c>
      <c r="O240" s="312">
        <f>N240/M240</f>
        <v>46.37</v>
      </c>
      <c r="P240" s="360">
        <f>O240-F240</f>
        <v>3.6613333333333316</v>
      </c>
      <c r="Q240" s="361">
        <f>O240-I240</f>
        <v>1.3812499999999943</v>
      </c>
      <c r="R240" s="313">
        <f>O240-L240</f>
        <v>3.1512499999999974</v>
      </c>
      <c r="S240" s="362" t="s">
        <v>31</v>
      </c>
    </row>
    <row r="241" spans="1:19" s="105" customFormat="1" ht="38.25">
      <c r="A241" s="290" t="s">
        <v>36</v>
      </c>
      <c r="B241" s="345" t="s">
        <v>247</v>
      </c>
      <c r="C241" s="353" t="s">
        <v>164</v>
      </c>
      <c r="D241" s="123">
        <v>0</v>
      </c>
      <c r="E241" s="112">
        <v>913089.6</v>
      </c>
      <c r="F241" s="113" t="e">
        <f>E241/D241</f>
        <v>#DIV/0!</v>
      </c>
      <c r="G241" s="314">
        <v>7300</v>
      </c>
      <c r="H241" s="140">
        <v>1000000</v>
      </c>
      <c r="I241" s="129">
        <f>H241/G241</f>
        <v>136.98630136986301</v>
      </c>
      <c r="J241" s="163">
        <v>7300</v>
      </c>
      <c r="K241" s="140">
        <v>1000000</v>
      </c>
      <c r="L241" s="113">
        <f>K241/J241</f>
        <v>136.98630136986301</v>
      </c>
      <c r="M241" s="123"/>
      <c r="N241" s="140">
        <v>163372.1</v>
      </c>
      <c r="O241" s="129" t="e">
        <f>N241/M241</f>
        <v>#DIV/0!</v>
      </c>
      <c r="P241" s="363" t="e">
        <f>O241-F241</f>
        <v>#DIV/0!</v>
      </c>
      <c r="Q241" s="364" t="e">
        <f>O241-I241</f>
        <v>#DIV/0!</v>
      </c>
      <c r="R241" s="113" t="e">
        <f>O241-L241</f>
        <v>#DIV/0!</v>
      </c>
      <c r="S241" s="274"/>
    </row>
    <row r="242" spans="1:19" s="105" customFormat="1" ht="25.5">
      <c r="A242" s="290" t="s">
        <v>23</v>
      </c>
      <c r="B242" s="345" t="s">
        <v>88</v>
      </c>
      <c r="C242" s="353" t="s">
        <v>165</v>
      </c>
      <c r="D242" s="123">
        <v>0</v>
      </c>
      <c r="E242" s="112">
        <v>0</v>
      </c>
      <c r="F242" s="113" t="e">
        <f>E242/D242</f>
        <v>#DIV/0!</v>
      </c>
      <c r="G242" s="314">
        <v>0</v>
      </c>
      <c r="H242" s="140">
        <v>0</v>
      </c>
      <c r="I242" s="129" t="e">
        <f>H242/G242</f>
        <v>#DIV/0!</v>
      </c>
      <c r="J242" s="163">
        <v>0</v>
      </c>
      <c r="K242" s="140">
        <v>0</v>
      </c>
      <c r="L242" s="113" t="e">
        <f>K242/J242</f>
        <v>#DIV/0!</v>
      </c>
      <c r="M242" s="123">
        <v>0</v>
      </c>
      <c r="N242" s="140">
        <v>0</v>
      </c>
      <c r="O242" s="129" t="e">
        <f>N242/M242</f>
        <v>#DIV/0!</v>
      </c>
      <c r="P242" s="363" t="e">
        <f>O242-F242</f>
        <v>#DIV/0!</v>
      </c>
      <c r="Q242" s="364" t="e">
        <f>O242-I242</f>
        <v>#DIV/0!</v>
      </c>
      <c r="R242" s="113" t="e">
        <f>O242-L242</f>
        <v>#DIV/0!</v>
      </c>
      <c r="S242" s="274" t="s">
        <v>31</v>
      </c>
    </row>
    <row r="243" spans="1:19" s="105" customFormat="1" ht="27.6" customHeight="1" thickBot="1">
      <c r="A243" s="291" t="s">
        <v>24</v>
      </c>
      <c r="B243" s="358" t="s">
        <v>243</v>
      </c>
      <c r="C243" s="365" t="s">
        <v>246</v>
      </c>
      <c r="D243" s="319"/>
      <c r="E243" s="417"/>
      <c r="F243" s="160" t="e">
        <f>E243/D243</f>
        <v>#DIV/0!</v>
      </c>
      <c r="G243" s="320"/>
      <c r="H243" s="168"/>
      <c r="I243" s="161" t="e">
        <f>H243/G243</f>
        <v>#DIV/0!</v>
      </c>
      <c r="J243" s="280"/>
      <c r="K243" s="168"/>
      <c r="L243" s="160" t="e">
        <f>K243/J243</f>
        <v>#DIV/0!</v>
      </c>
      <c r="M243" s="319"/>
      <c r="N243" s="168"/>
      <c r="O243" s="161" t="e">
        <f>N243/M243</f>
        <v>#DIV/0!</v>
      </c>
      <c r="P243" s="366" t="e">
        <f>O243-F243</f>
        <v>#DIV/0!</v>
      </c>
      <c r="Q243" s="304" t="e">
        <f>O243-I243</f>
        <v>#DIV/0!</v>
      </c>
      <c r="R243" s="160" t="e">
        <f>O243-L243</f>
        <v>#DIV/0!</v>
      </c>
      <c r="S243" s="322"/>
    </row>
    <row r="244" spans="1:19" s="105" customFormat="1">
      <c r="A244" s="283"/>
      <c r="B244" s="367"/>
      <c r="D244" s="131"/>
      <c r="E244" s="131"/>
      <c r="F244" s="121"/>
      <c r="G244" s="131"/>
      <c r="H244" s="295"/>
      <c r="I244" s="121"/>
      <c r="J244" s="295"/>
      <c r="K244" s="295"/>
      <c r="L244" s="121"/>
      <c r="M244" s="131"/>
      <c r="N244" s="295"/>
      <c r="O244" s="121"/>
      <c r="P244" s="121"/>
      <c r="Q244" s="121"/>
      <c r="R244" s="121"/>
      <c r="S244" s="131"/>
    </row>
    <row r="245" spans="1:19" s="105" customFormat="1">
      <c r="A245" s="283"/>
      <c r="B245" s="367"/>
      <c r="D245" s="131"/>
      <c r="E245" s="131"/>
      <c r="F245" s="121"/>
      <c r="G245" s="131"/>
      <c r="H245" s="295"/>
      <c r="I245" s="121"/>
      <c r="J245" s="295"/>
      <c r="K245" s="295"/>
      <c r="L245" s="121"/>
      <c r="M245" s="131"/>
      <c r="N245" s="295"/>
      <c r="O245" s="121"/>
      <c r="P245" s="121"/>
      <c r="Q245" s="121"/>
      <c r="R245" s="121"/>
      <c r="S245" s="131"/>
    </row>
    <row r="246" spans="1:19" s="105" customFormat="1">
      <c r="B246" s="387"/>
      <c r="E246" s="114"/>
      <c r="F246" s="114"/>
      <c r="G246" s="114"/>
      <c r="H246" s="262"/>
      <c r="I246" s="114"/>
      <c r="J246" s="262"/>
      <c r="K246" s="262"/>
      <c r="L246" s="114"/>
      <c r="M246" s="114"/>
      <c r="N246" s="262"/>
    </row>
    <row r="247" spans="1:19" s="105" customFormat="1">
      <c r="B247" s="387"/>
      <c r="E247" s="115"/>
      <c r="F247" s="115"/>
      <c r="G247" s="115"/>
      <c r="H247" s="263"/>
      <c r="I247" s="115"/>
      <c r="J247" s="263"/>
      <c r="K247" s="263"/>
      <c r="L247" s="115"/>
      <c r="M247" s="115"/>
      <c r="N247" s="263"/>
    </row>
    <row r="248" spans="1:19" s="105" customFormat="1" ht="13.5" thickBot="1">
      <c r="A248" s="610" t="s">
        <v>39</v>
      </c>
      <c r="B248" s="611"/>
      <c r="C248" s="611"/>
      <c r="D248" s="611"/>
      <c r="E248" s="611"/>
      <c r="F248" s="611"/>
      <c r="H248" s="137"/>
      <c r="J248" s="137"/>
      <c r="K248" s="137"/>
      <c r="M248" s="368"/>
      <c r="N248" s="137"/>
    </row>
    <row r="249" spans="1:19" s="105" customFormat="1" ht="39" thickBot="1">
      <c r="A249" s="264" t="s">
        <v>0</v>
      </c>
      <c r="B249" s="117" t="s">
        <v>34</v>
      </c>
      <c r="C249" s="117" t="s">
        <v>37</v>
      </c>
      <c r="D249" s="117" t="s">
        <v>28</v>
      </c>
      <c r="E249" s="117" t="s">
        <v>38</v>
      </c>
      <c r="F249" s="118" t="s">
        <v>21</v>
      </c>
      <c r="H249" s="137"/>
      <c r="J249" s="137"/>
      <c r="K249" s="137"/>
      <c r="M249" s="368"/>
      <c r="N249" s="137"/>
    </row>
    <row r="250" spans="1:19" s="105" customFormat="1" ht="26.25" thickBot="1">
      <c r="A250" s="265" t="s">
        <v>35</v>
      </c>
      <c r="B250" s="369" t="s">
        <v>92</v>
      </c>
      <c r="C250" s="369" t="s">
        <v>164</v>
      </c>
      <c r="D250" s="127"/>
      <c r="E250" s="177">
        <v>1231</v>
      </c>
      <c r="F250" s="128"/>
      <c r="H250" s="137"/>
      <c r="J250" s="137"/>
      <c r="K250" s="137"/>
      <c r="M250" s="368"/>
      <c r="N250" s="137"/>
    </row>
    <row r="251" spans="1:19" s="105" customFormat="1">
      <c r="A251" s="390"/>
      <c r="B251" s="390"/>
      <c r="C251" s="390"/>
      <c r="D251" s="390"/>
      <c r="E251" s="135"/>
      <c r="F251" s="390"/>
      <c r="H251" s="137"/>
      <c r="J251" s="137"/>
      <c r="K251" s="137"/>
      <c r="N251" s="137"/>
    </row>
    <row r="252" spans="1:19" s="105" customFormat="1">
      <c r="A252" s="390"/>
      <c r="B252" s="390"/>
      <c r="C252" s="390"/>
      <c r="D252" s="390"/>
      <c r="E252" s="135"/>
      <c r="F252" s="390"/>
      <c r="H252" s="137"/>
      <c r="J252" s="137"/>
      <c r="K252" s="137"/>
      <c r="N252" s="137"/>
    </row>
    <row r="253" spans="1:19" s="125" customFormat="1">
      <c r="A253" s="592" t="s">
        <v>14</v>
      </c>
      <c r="B253" s="593"/>
      <c r="C253" s="107" t="s">
        <v>3</v>
      </c>
      <c r="D253" s="598" t="s">
        <v>136</v>
      </c>
      <c r="E253" s="599"/>
      <c r="F253" s="605" t="s">
        <v>15</v>
      </c>
      <c r="G253" s="107" t="s">
        <v>3</v>
      </c>
      <c r="H253" s="598" t="s">
        <v>81</v>
      </c>
      <c r="I253" s="599"/>
      <c r="J253" s="268"/>
      <c r="K253" s="268"/>
      <c r="N253" s="268"/>
    </row>
    <row r="254" spans="1:19" s="105" customFormat="1">
      <c r="A254" s="594"/>
      <c r="B254" s="595"/>
      <c r="C254" s="122" t="s">
        <v>16</v>
      </c>
      <c r="D254" s="600"/>
      <c r="E254" s="601"/>
      <c r="F254" s="606"/>
      <c r="G254" s="122" t="s">
        <v>16</v>
      </c>
      <c r="H254" s="600"/>
      <c r="I254" s="601"/>
      <c r="J254" s="137"/>
      <c r="K254" s="137"/>
      <c r="N254" s="137"/>
    </row>
    <row r="255" spans="1:19" s="105" customFormat="1">
      <c r="A255" s="596"/>
      <c r="B255" s="597"/>
      <c r="C255" s="122" t="s">
        <v>17</v>
      </c>
      <c r="D255" s="600" t="s">
        <v>433</v>
      </c>
      <c r="E255" s="601"/>
      <c r="F255" s="607"/>
      <c r="G255" s="122" t="s">
        <v>17</v>
      </c>
      <c r="H255" s="600" t="s">
        <v>433</v>
      </c>
      <c r="I255" s="601"/>
      <c r="J255" s="137"/>
      <c r="K255" s="137"/>
      <c r="N255" s="137"/>
    </row>
    <row r="256" spans="1:19" s="105" customFormat="1">
      <c r="H256" s="137"/>
      <c r="J256" s="137"/>
      <c r="K256" s="137"/>
      <c r="N256" s="137"/>
    </row>
    <row r="257" spans="2:14" s="105" customFormat="1">
      <c r="B257" s="644"/>
      <c r="H257" s="137"/>
      <c r="J257" s="137"/>
      <c r="K257" s="137"/>
      <c r="L257" s="137"/>
      <c r="M257" s="137"/>
      <c r="N257" s="137"/>
    </row>
    <row r="258" spans="2:14" s="105" customFormat="1">
      <c r="B258" s="644"/>
      <c r="H258" s="137"/>
      <c r="J258" s="137"/>
      <c r="K258" s="137"/>
      <c r="L258" s="137"/>
      <c r="M258" s="137"/>
      <c r="N258" s="137"/>
    </row>
    <row r="259" spans="2:14" s="105" customFormat="1">
      <c r="B259" s="644"/>
      <c r="H259" s="137"/>
      <c r="J259" s="137"/>
      <c r="K259" s="137"/>
      <c r="L259" s="137"/>
      <c r="M259" s="137"/>
      <c r="N259" s="137"/>
    </row>
    <row r="260" spans="2:14" s="105" customFormat="1">
      <c r="H260" s="137"/>
      <c r="J260" s="137"/>
      <c r="K260" s="137"/>
      <c r="N260" s="137"/>
    </row>
    <row r="261" spans="2:14" s="105" customFormat="1">
      <c r="H261" s="137"/>
      <c r="J261" s="137"/>
      <c r="K261" s="137"/>
      <c r="N261" s="137"/>
    </row>
    <row r="262" spans="2:14" s="105" customFormat="1">
      <c r="H262" s="137"/>
      <c r="J262" s="137"/>
      <c r="K262" s="137"/>
      <c r="N262" s="137"/>
    </row>
  </sheetData>
  <mergeCells count="239">
    <mergeCell ref="A109:F109"/>
    <mergeCell ref="A127:B127"/>
    <mergeCell ref="M237:O237"/>
    <mergeCell ref="G166:I166"/>
    <mergeCell ref="J166:L166"/>
    <mergeCell ref="M166:O166"/>
    <mergeCell ref="H226:I226"/>
    <mergeCell ref="I167:I168"/>
    <mergeCell ref="J167:J168"/>
    <mergeCell ref="G195:I195"/>
    <mergeCell ref="L129:L130"/>
    <mergeCell ref="M129:M130"/>
    <mergeCell ref="A129:A130"/>
    <mergeCell ref="B129:B130"/>
    <mergeCell ref="C129:C130"/>
    <mergeCell ref="D129:D130"/>
    <mergeCell ref="E129:E130"/>
    <mergeCell ref="F115:F117"/>
    <mergeCell ref="D116:E116"/>
    <mergeCell ref="D117:E117"/>
    <mergeCell ref="M195:O195"/>
    <mergeCell ref="K167:K168"/>
    <mergeCell ref="O196:O197"/>
    <mergeCell ref="H167:H168"/>
    <mergeCell ref="J237:L237"/>
    <mergeCell ref="F167:F168"/>
    <mergeCell ref="G167:G168"/>
    <mergeCell ref="D227:E227"/>
    <mergeCell ref="H116:I116"/>
    <mergeCell ref="H117:I117"/>
    <mergeCell ref="J129:J130"/>
    <mergeCell ref="K129:K130"/>
    <mergeCell ref="N129:N130"/>
    <mergeCell ref="O129:O130"/>
    <mergeCell ref="B257:B259"/>
    <mergeCell ref="A178:F178"/>
    <mergeCell ref="H185:I185"/>
    <mergeCell ref="F183:F185"/>
    <mergeCell ref="H183:I183"/>
    <mergeCell ref="D255:E255"/>
    <mergeCell ref="H255:I255"/>
    <mergeCell ref="A248:F248"/>
    <mergeCell ref="A253:B255"/>
    <mergeCell ref="D253:E253"/>
    <mergeCell ref="D237:F237"/>
    <mergeCell ref="H225:I225"/>
    <mergeCell ref="F253:F255"/>
    <mergeCell ref="H253:I253"/>
    <mergeCell ref="D254:E254"/>
    <mergeCell ref="H254:I254"/>
    <mergeCell ref="H196:H197"/>
    <mergeCell ref="A196:A197"/>
    <mergeCell ref="D167:D168"/>
    <mergeCell ref="E167:E168"/>
    <mergeCell ref="N167:N168"/>
    <mergeCell ref="O167:O168"/>
    <mergeCell ref="P167:P168"/>
    <mergeCell ref="Q167:Q168"/>
    <mergeCell ref="A236:B236"/>
    <mergeCell ref="G237:I237"/>
    <mergeCell ref="G238:G239"/>
    <mergeCell ref="H227:I227"/>
    <mergeCell ref="D195:F195"/>
    <mergeCell ref="D185:E185"/>
    <mergeCell ref="P129:P130"/>
    <mergeCell ref="Q129:Q130"/>
    <mergeCell ref="R129:R130"/>
    <mergeCell ref="M167:M168"/>
    <mergeCell ref="P166:R166"/>
    <mergeCell ref="L167:L168"/>
    <mergeCell ref="J128:L128"/>
    <mergeCell ref="M128:O128"/>
    <mergeCell ref="S80:S82"/>
    <mergeCell ref="P128:R128"/>
    <mergeCell ref="S128:S130"/>
    <mergeCell ref="S166:S168"/>
    <mergeCell ref="R167:R168"/>
    <mergeCell ref="Q81:Q82"/>
    <mergeCell ref="J80:L80"/>
    <mergeCell ref="M80:O80"/>
    <mergeCell ref="M81:M82"/>
    <mergeCell ref="A81:A82"/>
    <mergeCell ref="B81:B82"/>
    <mergeCell ref="C81:C82"/>
    <mergeCell ref="D81:D82"/>
    <mergeCell ref="P80:R80"/>
    <mergeCell ref="G80:I80"/>
    <mergeCell ref="D80:F80"/>
    <mergeCell ref="E81:E82"/>
    <mergeCell ref="F81:F82"/>
    <mergeCell ref="L81:L82"/>
    <mergeCell ref="R81:R82"/>
    <mergeCell ref="K81:K82"/>
    <mergeCell ref="P81:P82"/>
    <mergeCell ref="N81:N82"/>
    <mergeCell ref="O81:O82"/>
    <mergeCell ref="J81:J82"/>
    <mergeCell ref="S45:S47"/>
    <mergeCell ref="A46:A47"/>
    <mergeCell ref="B46:B47"/>
    <mergeCell ref="C46:C47"/>
    <mergeCell ref="D46:D47"/>
    <mergeCell ref="E46:E47"/>
    <mergeCell ref="N46:N47"/>
    <mergeCell ref="O46:O47"/>
    <mergeCell ref="L46:L47"/>
    <mergeCell ref="P46:P47"/>
    <mergeCell ref="P45:R45"/>
    <mergeCell ref="F46:F47"/>
    <mergeCell ref="G46:G47"/>
    <mergeCell ref="M46:M47"/>
    <mergeCell ref="D45:F45"/>
    <mergeCell ref="G45:I45"/>
    <mergeCell ref="J45:L45"/>
    <mergeCell ref="M45:O45"/>
    <mergeCell ref="R46:R47"/>
    <mergeCell ref="H46:H47"/>
    <mergeCell ref="I46:I47"/>
    <mergeCell ref="J46:J47"/>
    <mergeCell ref="K46:K47"/>
    <mergeCell ref="Q46:Q47"/>
    <mergeCell ref="H67:I67"/>
    <mergeCell ref="H68:I68"/>
    <mergeCell ref="H69:I69"/>
    <mergeCell ref="H129:H130"/>
    <mergeCell ref="H154:I154"/>
    <mergeCell ref="H184:I184"/>
    <mergeCell ref="G128:I128"/>
    <mergeCell ref="H115:I115"/>
    <mergeCell ref="I129:I130"/>
    <mergeCell ref="G129:G130"/>
    <mergeCell ref="H155:I155"/>
    <mergeCell ref="H156:I156"/>
    <mergeCell ref="G81:G82"/>
    <mergeCell ref="H81:H82"/>
    <mergeCell ref="I81:I82"/>
    <mergeCell ref="G196:G197"/>
    <mergeCell ref="M196:M197"/>
    <mergeCell ref="P195:R195"/>
    <mergeCell ref="N196:N197"/>
    <mergeCell ref="R196:R197"/>
    <mergeCell ref="I196:I197"/>
    <mergeCell ref="J196:J197"/>
    <mergeCell ref="K196:K197"/>
    <mergeCell ref="L196:L197"/>
    <mergeCell ref="P196:P197"/>
    <mergeCell ref="Q196:Q197"/>
    <mergeCell ref="J195:L195"/>
    <mergeCell ref="S9:S11"/>
    <mergeCell ref="P10:P11"/>
    <mergeCell ref="J10:J11"/>
    <mergeCell ref="K10:K11"/>
    <mergeCell ref="L10:L11"/>
    <mergeCell ref="G10:G11"/>
    <mergeCell ref="M10:M11"/>
    <mergeCell ref="P9:R9"/>
    <mergeCell ref="G9:I9"/>
    <mergeCell ref="J9:L9"/>
    <mergeCell ref="R10:R11"/>
    <mergeCell ref="M9:O9"/>
    <mergeCell ref="N10:N11"/>
    <mergeCell ref="O10:O11"/>
    <mergeCell ref="H10:H11"/>
    <mergeCell ref="H32:I32"/>
    <mergeCell ref="D33:E33"/>
    <mergeCell ref="A25:F25"/>
    <mergeCell ref="Q10:Q11"/>
    <mergeCell ref="I10:I11"/>
    <mergeCell ref="A10:A11"/>
    <mergeCell ref="E10:E11"/>
    <mergeCell ref="F10:F11"/>
    <mergeCell ref="H33:I33"/>
    <mergeCell ref="S237:S239"/>
    <mergeCell ref="A238:A239"/>
    <mergeCell ref="B238:B239"/>
    <mergeCell ref="C238:C239"/>
    <mergeCell ref="D238:D239"/>
    <mergeCell ref="N238:N239"/>
    <mergeCell ref="O238:O239"/>
    <mergeCell ref="P238:P239"/>
    <mergeCell ref="Q238:Q239"/>
    <mergeCell ref="R238:R239"/>
    <mergeCell ref="P237:R237"/>
    <mergeCell ref="F238:F239"/>
    <mergeCell ref="E238:E239"/>
    <mergeCell ref="L238:L239"/>
    <mergeCell ref="M238:M239"/>
    <mergeCell ref="H238:H239"/>
    <mergeCell ref="I238:I239"/>
    <mergeCell ref="J238:J239"/>
    <mergeCell ref="K238:K239"/>
    <mergeCell ref="S195:S197"/>
    <mergeCell ref="A8:B8"/>
    <mergeCell ref="A67:B69"/>
    <mergeCell ref="D67:E67"/>
    <mergeCell ref="F67:F69"/>
    <mergeCell ref="D68:E68"/>
    <mergeCell ref="D69:E69"/>
    <mergeCell ref="A62:F62"/>
    <mergeCell ref="B10:B11"/>
    <mergeCell ref="C10:C11"/>
    <mergeCell ref="D10:D11"/>
    <mergeCell ref="A44:B44"/>
    <mergeCell ref="A31:B33"/>
    <mergeCell ref="D31:E31"/>
    <mergeCell ref="F31:F33"/>
    <mergeCell ref="D9:F9"/>
    <mergeCell ref="A79:B79"/>
    <mergeCell ref="A154:B156"/>
    <mergeCell ref="D154:E154"/>
    <mergeCell ref="F154:F156"/>
    <mergeCell ref="A115:B117"/>
    <mergeCell ref="D115:E115"/>
    <mergeCell ref="H31:I31"/>
    <mergeCell ref="D32:E32"/>
    <mergeCell ref="A225:B227"/>
    <mergeCell ref="A183:B185"/>
    <mergeCell ref="D225:E225"/>
    <mergeCell ref="D156:E156"/>
    <mergeCell ref="D184:E184"/>
    <mergeCell ref="D128:F128"/>
    <mergeCell ref="F225:F227"/>
    <mergeCell ref="A165:B165"/>
    <mergeCell ref="D155:E155"/>
    <mergeCell ref="D166:F166"/>
    <mergeCell ref="D226:E226"/>
    <mergeCell ref="A220:F220"/>
    <mergeCell ref="F129:F130"/>
    <mergeCell ref="A194:B194"/>
    <mergeCell ref="D183:E183"/>
    <mergeCell ref="F196:F197"/>
    <mergeCell ref="A149:F149"/>
    <mergeCell ref="B196:B197"/>
    <mergeCell ref="C196:C197"/>
    <mergeCell ref="D196:D197"/>
    <mergeCell ref="E196:E197"/>
    <mergeCell ref="A167:A168"/>
    <mergeCell ref="B167:B168"/>
    <mergeCell ref="C167:C168"/>
  </mergeCells>
  <printOptions verticalCentered="1"/>
  <pageMargins left="0" right="0" top="0" bottom="0" header="0" footer="0"/>
  <pageSetup paperSize="9" scale="45" orientation="landscape" horizontalDpi="4294967293" verticalDpi="4294967293" r:id="rId1"/>
  <rowBreaks count="6" manualBreakCount="6">
    <brk id="36" max="18" man="1"/>
    <brk id="71" max="18" man="1"/>
    <brk id="119" max="18" man="1"/>
    <brk id="157" max="18" man="1"/>
    <brk id="186" max="18" man="1"/>
    <brk id="228"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5"/>
  <sheetViews>
    <sheetView topLeftCell="A169" zoomScale="90" zoomScaleNormal="90" workbookViewId="0">
      <selection activeCell="I198" sqref="I198"/>
    </sheetView>
  </sheetViews>
  <sheetFormatPr defaultColWidth="9.140625" defaultRowHeight="12.75"/>
  <cols>
    <col min="1" max="1" width="12.7109375" style="81" customWidth="1"/>
    <col min="2" max="2" width="32.140625" style="81" customWidth="1"/>
    <col min="3" max="3" width="12.28515625" style="67" customWidth="1"/>
    <col min="4" max="4" width="44" style="67" customWidth="1"/>
    <col min="5" max="5" width="15" style="81" customWidth="1"/>
    <col min="6" max="6" width="14.85546875" style="81" customWidth="1"/>
    <col min="7" max="7" width="15" style="150" customWidth="1"/>
    <col min="8" max="8" width="15.42578125" style="150" customWidth="1"/>
    <col min="9" max="9" width="12.85546875" style="81" customWidth="1"/>
    <col min="10" max="10" width="32.7109375" style="82" customWidth="1"/>
    <col min="11" max="11" width="9.140625" style="67"/>
    <col min="12" max="12" width="17.7109375" style="67" customWidth="1"/>
    <col min="13" max="13" width="9.140625" style="67"/>
    <col min="14" max="14" width="17.140625" style="67" customWidth="1"/>
    <col min="15" max="16384" width="9.140625" style="67"/>
  </cols>
  <sheetData>
    <row r="2" spans="1:11" s="33" customFormat="1">
      <c r="A2" s="30" t="s">
        <v>148</v>
      </c>
      <c r="B2" s="31"/>
      <c r="C2" s="32"/>
      <c r="E2" s="31"/>
      <c r="F2" s="31"/>
      <c r="G2" s="143"/>
      <c r="H2" s="143"/>
      <c r="I2" s="31"/>
      <c r="J2" s="32"/>
    </row>
    <row r="3" spans="1:11" s="34" customFormat="1">
      <c r="A3" s="28" t="s">
        <v>434</v>
      </c>
      <c r="B3" s="28"/>
      <c r="C3" s="29"/>
      <c r="E3" s="35"/>
      <c r="F3" s="35"/>
      <c r="G3" s="144"/>
      <c r="H3" s="144"/>
      <c r="I3" s="35"/>
    </row>
    <row r="4" spans="1:11" s="36" customFormat="1" ht="13.5" thickBot="1">
      <c r="A4" s="151"/>
      <c r="B4" s="151"/>
      <c r="E4" s="151"/>
      <c r="F4" s="151"/>
      <c r="G4" s="145"/>
      <c r="H4" s="145"/>
      <c r="I4" s="151"/>
      <c r="J4" s="34"/>
    </row>
    <row r="5" spans="1:11" s="40" customFormat="1" ht="25.5">
      <c r="A5" s="37" t="s">
        <v>26</v>
      </c>
      <c r="B5" s="38" t="s">
        <v>69</v>
      </c>
      <c r="C5" s="155" t="s">
        <v>139</v>
      </c>
      <c r="D5" s="654" t="s">
        <v>108</v>
      </c>
      <c r="E5" s="654"/>
      <c r="F5" s="654"/>
      <c r="G5" s="654"/>
      <c r="H5" s="654"/>
      <c r="I5" s="654"/>
      <c r="J5" s="39" t="s">
        <v>21</v>
      </c>
    </row>
    <row r="6" spans="1:11" s="40" customFormat="1">
      <c r="A6" s="154" t="s">
        <v>140</v>
      </c>
      <c r="B6" s="670" t="s">
        <v>178</v>
      </c>
      <c r="C6" s="671"/>
      <c r="D6" s="671"/>
      <c r="E6" s="671"/>
      <c r="F6" s="671"/>
      <c r="G6" s="671"/>
      <c r="H6" s="671"/>
      <c r="I6" s="672"/>
      <c r="J6" s="41"/>
    </row>
    <row r="7" spans="1:11" s="40" customFormat="1">
      <c r="A7" s="154"/>
      <c r="B7" s="153"/>
      <c r="C7" s="153"/>
      <c r="D7" s="648" t="s">
        <v>33</v>
      </c>
      <c r="E7" s="648"/>
      <c r="F7" s="648"/>
      <c r="G7" s="648"/>
      <c r="H7" s="648"/>
      <c r="I7" s="648"/>
      <c r="J7" s="41"/>
    </row>
    <row r="8" spans="1:11" s="40" customFormat="1" ht="63.75">
      <c r="A8" s="655" t="s">
        <v>244</v>
      </c>
      <c r="B8" s="648"/>
      <c r="C8" s="153" t="s">
        <v>146</v>
      </c>
      <c r="D8" s="153" t="s">
        <v>141</v>
      </c>
      <c r="E8" s="153" t="s">
        <v>142</v>
      </c>
      <c r="F8" s="153" t="s">
        <v>143</v>
      </c>
      <c r="G8" s="146" t="s">
        <v>144</v>
      </c>
      <c r="H8" s="146" t="s">
        <v>138</v>
      </c>
      <c r="I8" s="153" t="s">
        <v>145</v>
      </c>
      <c r="J8" s="41"/>
    </row>
    <row r="9" spans="1:11" s="40" customFormat="1" ht="51">
      <c r="A9" s="42" t="s">
        <v>168</v>
      </c>
      <c r="B9" s="43" t="s">
        <v>167</v>
      </c>
      <c r="C9" s="44"/>
      <c r="D9" s="45"/>
      <c r="E9" s="46"/>
      <c r="F9" s="46"/>
      <c r="G9" s="142"/>
      <c r="H9" s="142"/>
      <c r="I9" s="47"/>
      <c r="J9" s="48"/>
    </row>
    <row r="10" spans="1:11" s="40" customFormat="1" ht="25.5">
      <c r="A10" s="42"/>
      <c r="B10" s="43"/>
      <c r="C10" s="44" t="s">
        <v>35</v>
      </c>
      <c r="D10" s="45" t="s">
        <v>250</v>
      </c>
      <c r="E10" s="166">
        <f>'Aneks 3 - v. 2022'!D12</f>
        <v>72</v>
      </c>
      <c r="F10" s="166" t="str">
        <f>'Aneks 3 - v. 2022'!G12</f>
        <v>50</v>
      </c>
      <c r="G10" s="166">
        <f>'Aneks 3 - v. 2022'!J12</f>
        <v>50</v>
      </c>
      <c r="H10" s="140">
        <f>'Aneks 3 - v. 2022'!M12</f>
        <v>21</v>
      </c>
      <c r="I10" s="47">
        <f t="shared" ref="I10:I18" si="0">H10/G10</f>
        <v>0.42</v>
      </c>
      <c r="J10" s="49"/>
      <c r="K10" s="50"/>
    </row>
    <row r="11" spans="1:11" s="40" customFormat="1" ht="25.5">
      <c r="A11" s="42"/>
      <c r="B11" s="43"/>
      <c r="C11" s="44" t="s">
        <v>36</v>
      </c>
      <c r="D11" s="51" t="s">
        <v>236</v>
      </c>
      <c r="E11" s="166">
        <f>'Aneks 3 - v. 2022'!D13</f>
        <v>0</v>
      </c>
      <c r="F11" s="166">
        <f>'Aneks 3 - v. 2022'!G13</f>
        <v>0</v>
      </c>
      <c r="G11" s="166">
        <f>'Aneks 3 - v. 2022'!J13</f>
        <v>0</v>
      </c>
      <c r="H11" s="140">
        <f>'Aneks 3 - v. 2022'!M13</f>
        <v>0</v>
      </c>
      <c r="I11" s="47" t="e">
        <f t="shared" si="0"/>
        <v>#DIV/0!</v>
      </c>
      <c r="J11" s="49"/>
      <c r="K11" s="50"/>
    </row>
    <row r="12" spans="1:11" s="40" customFormat="1" ht="25.5">
      <c r="A12" s="42"/>
      <c r="B12" s="43"/>
      <c r="C12" s="44" t="s">
        <v>23</v>
      </c>
      <c r="D12" s="51" t="s">
        <v>237</v>
      </c>
      <c r="E12" s="166">
        <f>'Aneks 3 - v. 2022'!D14</f>
        <v>0</v>
      </c>
      <c r="F12" s="166">
        <f>'Aneks 3 - v. 2022'!G14</f>
        <v>0</v>
      </c>
      <c r="G12" s="166">
        <f>'Aneks 3 - v. 2022'!J14</f>
        <v>0</v>
      </c>
      <c r="H12" s="140">
        <f>'Aneks 3 - v. 2022'!M14</f>
        <v>0</v>
      </c>
      <c r="I12" s="47" t="e">
        <f t="shared" si="0"/>
        <v>#DIV/0!</v>
      </c>
      <c r="J12" s="49"/>
      <c r="K12" s="50"/>
    </row>
    <row r="13" spans="1:11" s="40" customFormat="1">
      <c r="A13" s="42"/>
      <c r="B13" s="100"/>
      <c r="C13" s="44" t="s">
        <v>24</v>
      </c>
      <c r="D13" s="51" t="s">
        <v>238</v>
      </c>
      <c r="E13" s="166">
        <f>'Aneks 3 - v. 2022'!D15</f>
        <v>0</v>
      </c>
      <c r="F13" s="166">
        <f>'Aneks 3 - v. 2022'!G15</f>
        <v>0</v>
      </c>
      <c r="G13" s="166">
        <f>'Aneks 3 - v. 2022'!J15</f>
        <v>0</v>
      </c>
      <c r="H13" s="140">
        <f>'Aneks 3 - v. 2022'!M15</f>
        <v>0</v>
      </c>
      <c r="I13" s="47" t="e">
        <f t="shared" si="0"/>
        <v>#DIV/0!</v>
      </c>
      <c r="J13" s="48"/>
    </row>
    <row r="14" spans="1:11" s="40" customFormat="1">
      <c r="A14" s="42"/>
      <c r="B14" s="100"/>
      <c r="C14" s="44" t="s">
        <v>25</v>
      </c>
      <c r="D14" s="51" t="s">
        <v>262</v>
      </c>
      <c r="E14" s="166">
        <f>'Aneks 3 - v. 2022'!D16</f>
        <v>0</v>
      </c>
      <c r="F14" s="166">
        <f>'Aneks 3 - v. 2022'!G16</f>
        <v>0</v>
      </c>
      <c r="G14" s="166">
        <f>'Aneks 3 - v. 2022'!J16</f>
        <v>0</v>
      </c>
      <c r="H14" s="140">
        <f>'Aneks 3 - v. 2022'!M16</f>
        <v>0</v>
      </c>
      <c r="I14" s="47" t="e">
        <f t="shared" si="0"/>
        <v>#DIV/0!</v>
      </c>
      <c r="J14" s="48"/>
    </row>
    <row r="15" spans="1:11" s="40" customFormat="1">
      <c r="A15" s="42"/>
      <c r="B15" s="100"/>
      <c r="C15" s="44" t="s">
        <v>32</v>
      </c>
      <c r="D15" s="51" t="s">
        <v>257</v>
      </c>
      <c r="E15" s="166">
        <f>'Aneks 3 - v. 2022'!D17</f>
        <v>0</v>
      </c>
      <c r="F15" s="166">
        <f>'Aneks 3 - v. 2022'!G17</f>
        <v>0</v>
      </c>
      <c r="G15" s="166">
        <f>'Aneks 3 - v. 2022'!J17</f>
        <v>0</v>
      </c>
      <c r="H15" s="140">
        <f>'Aneks 3 - v. 2022'!M17</f>
        <v>0</v>
      </c>
      <c r="I15" s="47" t="e">
        <f t="shared" si="0"/>
        <v>#DIV/0!</v>
      </c>
      <c r="J15" s="48"/>
    </row>
    <row r="16" spans="1:11" s="40" customFormat="1">
      <c r="A16" s="42"/>
      <c r="B16" s="100"/>
      <c r="C16" s="44" t="s">
        <v>64</v>
      </c>
      <c r="D16" s="51" t="s">
        <v>260</v>
      </c>
      <c r="E16" s="166">
        <f>'Aneks 3 - v. 2022'!D18</f>
        <v>0</v>
      </c>
      <c r="F16" s="166">
        <f>'Aneks 3 - v. 2022'!G18</f>
        <v>0</v>
      </c>
      <c r="G16" s="166">
        <f>'Aneks 3 - v. 2022'!J18</f>
        <v>0</v>
      </c>
      <c r="H16" s="140">
        <f>'Aneks 3 - v. 2022'!M18</f>
        <v>0</v>
      </c>
      <c r="I16" s="47" t="e">
        <f t="shared" si="0"/>
        <v>#DIV/0!</v>
      </c>
      <c r="J16" s="48"/>
    </row>
    <row r="17" spans="1:12" s="40" customFormat="1">
      <c r="A17" s="42"/>
      <c r="B17" s="100"/>
      <c r="C17" s="44" t="s">
        <v>65</v>
      </c>
      <c r="D17" s="51" t="s">
        <v>185</v>
      </c>
      <c r="E17" s="166">
        <f>'Aneks 3 - v. 2022'!D19</f>
        <v>27</v>
      </c>
      <c r="F17" s="166">
        <f>'Aneks 3 - v. 2022'!G19</f>
        <v>0</v>
      </c>
      <c r="G17" s="166">
        <f>'Aneks 3 - v. 2022'!J19</f>
        <v>0</v>
      </c>
      <c r="H17" s="140">
        <f>'Aneks 3 - v. 2022'!M19</f>
        <v>0</v>
      </c>
      <c r="I17" s="47" t="e">
        <f t="shared" si="0"/>
        <v>#DIV/0!</v>
      </c>
      <c r="J17" s="48"/>
    </row>
    <row r="18" spans="1:12" s="40" customFormat="1" ht="25.5">
      <c r="A18" s="96"/>
      <c r="B18" s="101"/>
      <c r="C18" s="44" t="s">
        <v>41</v>
      </c>
      <c r="D18" s="51" t="s">
        <v>258</v>
      </c>
      <c r="E18" s="166">
        <f>'Aneks 3 - v. 2022'!D20</f>
        <v>1</v>
      </c>
      <c r="F18" s="166">
        <f>'Aneks 3 - v. 2022'!G20</f>
        <v>1</v>
      </c>
      <c r="G18" s="166">
        <f>'Aneks 3 - v. 2022'!J20</f>
        <v>1</v>
      </c>
      <c r="H18" s="140">
        <f>'Aneks 3 - v. 2022'!M20</f>
        <v>1</v>
      </c>
      <c r="I18" s="47">
        <f t="shared" si="0"/>
        <v>1</v>
      </c>
      <c r="J18" s="97"/>
    </row>
    <row r="19" spans="1:12" s="40" customFormat="1">
      <c r="A19" s="96"/>
      <c r="B19" s="100"/>
      <c r="C19" s="44" t="s">
        <v>70</v>
      </c>
      <c r="D19" s="51" t="s">
        <v>188</v>
      </c>
      <c r="E19" s="166">
        <f>'Aneks 3 - v. 2022'!D21</f>
        <v>0</v>
      </c>
      <c r="F19" s="166">
        <f>'Aneks 3 - v. 2022'!G21</f>
        <v>0</v>
      </c>
      <c r="G19" s="166">
        <f>'Aneks 3 - v. 2022'!J21</f>
        <v>0</v>
      </c>
      <c r="H19" s="140">
        <f>'Aneks 3 - v. 2022'!M21</f>
        <v>0</v>
      </c>
      <c r="I19" s="47" t="e">
        <f>H19/G19</f>
        <v>#DIV/0!</v>
      </c>
      <c r="J19" s="97"/>
    </row>
    <row r="20" spans="1:12" s="40" customFormat="1" ht="13.5" thickBot="1">
      <c r="A20" s="53"/>
      <c r="B20" s="99"/>
      <c r="C20" s="152"/>
      <c r="D20" s="98"/>
      <c r="E20" s="102"/>
      <c r="F20" s="102"/>
      <c r="G20" s="147"/>
      <c r="H20" s="148"/>
      <c r="I20" s="57"/>
      <c r="J20" s="58"/>
    </row>
    <row r="21" spans="1:12" s="36" customFormat="1">
      <c r="A21" s="151"/>
      <c r="B21" s="151"/>
      <c r="E21" s="151"/>
      <c r="F21" s="151"/>
      <c r="G21" s="145"/>
      <c r="H21" s="145"/>
      <c r="I21" s="151"/>
      <c r="J21" s="34"/>
    </row>
    <row r="22" spans="1:12" s="36" customFormat="1" ht="13.5" thickBot="1">
      <c r="A22" s="151"/>
      <c r="B22" s="151"/>
      <c r="E22" s="151"/>
      <c r="F22" s="151"/>
      <c r="G22" s="145"/>
      <c r="H22" s="145"/>
      <c r="I22" s="151"/>
      <c r="J22" s="34"/>
    </row>
    <row r="23" spans="1:12" s="34" customFormat="1">
      <c r="A23" s="656"/>
      <c r="B23" s="649" t="s">
        <v>14</v>
      </c>
      <c r="C23" s="77" t="s">
        <v>3</v>
      </c>
      <c r="D23" s="652"/>
      <c r="E23" s="653"/>
      <c r="F23" s="662" t="s">
        <v>15</v>
      </c>
      <c r="G23" s="663"/>
      <c r="H23" s="664"/>
      <c r="I23" s="77" t="s">
        <v>3</v>
      </c>
      <c r="J23" s="78" t="s">
        <v>81</v>
      </c>
      <c r="K23" s="677"/>
      <c r="L23" s="677"/>
    </row>
    <row r="24" spans="1:12" s="36" customFormat="1">
      <c r="A24" s="656"/>
      <c r="B24" s="650"/>
      <c r="C24" s="60" t="s">
        <v>16</v>
      </c>
      <c r="D24" s="657"/>
      <c r="E24" s="658"/>
      <c r="F24" s="665"/>
      <c r="G24" s="656"/>
      <c r="H24" s="666"/>
      <c r="I24" s="60" t="s">
        <v>16</v>
      </c>
      <c r="J24" s="79"/>
      <c r="K24" s="674"/>
      <c r="L24" s="674"/>
    </row>
    <row r="25" spans="1:12" s="36" customFormat="1" ht="13.5" thickBot="1">
      <c r="A25" s="656"/>
      <c r="B25" s="651"/>
      <c r="C25" s="76" t="s">
        <v>17</v>
      </c>
      <c r="D25" s="646" t="s">
        <v>433</v>
      </c>
      <c r="E25" s="647"/>
      <c r="F25" s="667"/>
      <c r="G25" s="668"/>
      <c r="H25" s="669"/>
      <c r="I25" s="76" t="s">
        <v>17</v>
      </c>
      <c r="J25" s="80" t="s">
        <v>433</v>
      </c>
      <c r="K25" s="674"/>
      <c r="L25" s="674"/>
    </row>
    <row r="26" spans="1:12" s="36" customFormat="1">
      <c r="A26" s="151"/>
      <c r="B26" s="151"/>
      <c r="E26" s="151"/>
      <c r="F26" s="151"/>
      <c r="G26" s="145"/>
      <c r="H26" s="145"/>
      <c r="I26" s="151"/>
      <c r="J26" s="34"/>
    </row>
    <row r="27" spans="1:12" s="36" customFormat="1">
      <c r="A27" s="151"/>
      <c r="B27" s="151"/>
      <c r="E27" s="151"/>
      <c r="F27" s="151"/>
      <c r="G27" s="145"/>
      <c r="H27" s="145"/>
      <c r="I27" s="151"/>
      <c r="J27" s="34"/>
    </row>
    <row r="28" spans="1:12" s="33" customFormat="1">
      <c r="A28" s="30" t="s">
        <v>148</v>
      </c>
      <c r="B28" s="31"/>
      <c r="C28" s="32"/>
      <c r="E28" s="31"/>
      <c r="F28" s="31"/>
      <c r="G28" s="143"/>
      <c r="H28" s="143"/>
      <c r="I28" s="31"/>
      <c r="J28" s="32"/>
    </row>
    <row r="29" spans="1:12" s="34" customFormat="1">
      <c r="A29" s="28" t="s">
        <v>434</v>
      </c>
      <c r="B29" s="28"/>
      <c r="C29" s="29"/>
      <c r="E29" s="35"/>
      <c r="F29" s="35"/>
      <c r="G29" s="144"/>
      <c r="H29" s="144"/>
      <c r="I29" s="35"/>
    </row>
    <row r="30" spans="1:12" s="36" customFormat="1" ht="13.5" thickBot="1">
      <c r="A30" s="151"/>
      <c r="B30" s="151"/>
      <c r="E30" s="151"/>
      <c r="F30" s="151"/>
      <c r="G30" s="145"/>
      <c r="H30" s="145"/>
      <c r="I30" s="151"/>
      <c r="J30" s="34"/>
    </row>
    <row r="31" spans="1:12" s="40" customFormat="1" ht="25.5">
      <c r="A31" s="37" t="s">
        <v>26</v>
      </c>
      <c r="B31" s="61" t="s">
        <v>50</v>
      </c>
      <c r="C31" s="155" t="s">
        <v>139</v>
      </c>
      <c r="D31" s="654" t="s">
        <v>51</v>
      </c>
      <c r="E31" s="654"/>
      <c r="F31" s="654"/>
      <c r="G31" s="654"/>
      <c r="H31" s="654"/>
      <c r="I31" s="654"/>
      <c r="J31" s="39" t="s">
        <v>21</v>
      </c>
    </row>
    <row r="32" spans="1:12" s="40" customFormat="1">
      <c r="A32" s="154" t="s">
        <v>140</v>
      </c>
      <c r="B32" s="645" t="s">
        <v>174</v>
      </c>
      <c r="C32" s="645"/>
      <c r="D32" s="645"/>
      <c r="E32" s="645"/>
      <c r="F32" s="645"/>
      <c r="G32" s="645"/>
      <c r="H32" s="645"/>
      <c r="I32" s="645"/>
      <c r="J32" s="41"/>
    </row>
    <row r="33" spans="1:11" s="40" customFormat="1">
      <c r="A33" s="154"/>
      <c r="B33" s="153"/>
      <c r="C33" s="153"/>
      <c r="D33" s="648" t="s">
        <v>33</v>
      </c>
      <c r="E33" s="648"/>
      <c r="F33" s="648"/>
      <c r="G33" s="648"/>
      <c r="H33" s="648"/>
      <c r="I33" s="648"/>
      <c r="J33" s="41"/>
    </row>
    <row r="34" spans="1:11" s="40" customFormat="1" ht="63.75">
      <c r="A34" s="655" t="s">
        <v>244</v>
      </c>
      <c r="B34" s="648"/>
      <c r="C34" s="153" t="s">
        <v>146</v>
      </c>
      <c r="D34" s="153" t="s">
        <v>141</v>
      </c>
      <c r="E34" s="153" t="s">
        <v>142</v>
      </c>
      <c r="F34" s="153" t="s">
        <v>143</v>
      </c>
      <c r="G34" s="146" t="s">
        <v>144</v>
      </c>
      <c r="H34" s="146" t="s">
        <v>138</v>
      </c>
      <c r="I34" s="153" t="s">
        <v>145</v>
      </c>
      <c r="J34" s="41"/>
    </row>
    <row r="35" spans="1:11" s="40" customFormat="1" ht="38.25">
      <c r="A35" s="42" t="s">
        <v>29</v>
      </c>
      <c r="B35" s="43" t="s">
        <v>169</v>
      </c>
      <c r="C35" s="62"/>
      <c r="D35" s="43"/>
      <c r="E35" s="46"/>
      <c r="F35" s="46"/>
      <c r="G35" s="142"/>
      <c r="H35" s="142"/>
      <c r="I35" s="47"/>
      <c r="J35" s="63"/>
    </row>
    <row r="36" spans="1:11" s="40" customFormat="1" ht="25.5">
      <c r="A36" s="42"/>
      <c r="B36" s="43"/>
      <c r="C36" s="44" t="s">
        <v>35</v>
      </c>
      <c r="D36" s="51" t="s">
        <v>213</v>
      </c>
      <c r="E36" s="140">
        <f>'Aneks 3 - v. 2022'!D48</f>
        <v>7052732</v>
      </c>
      <c r="F36" s="140">
        <f>'Aneks 3 - v. 2022'!G48</f>
        <v>6400000</v>
      </c>
      <c r="G36" s="140">
        <f>'Aneks 3 - v. 2022'!J48</f>
        <v>6400000</v>
      </c>
      <c r="H36" s="140">
        <f>'Aneks 3 - v. 2022'!M48</f>
        <v>2463032</v>
      </c>
      <c r="I36" s="47">
        <f t="shared" ref="I36:I46" si="1">H36/G36</f>
        <v>0.38484875000000002</v>
      </c>
      <c r="J36" s="49"/>
      <c r="K36" s="64"/>
    </row>
    <row r="37" spans="1:11" s="40" customFormat="1">
      <c r="A37" s="42"/>
      <c r="B37" s="43"/>
      <c r="C37" s="44" t="s">
        <v>36</v>
      </c>
      <c r="D37" s="51" t="s">
        <v>214</v>
      </c>
      <c r="E37" s="140">
        <f>'Aneks 3 - v. 2022'!D49</f>
        <v>164982</v>
      </c>
      <c r="F37" s="140">
        <f>'Aneks 3 - v. 2022'!G49</f>
        <v>475000</v>
      </c>
      <c r="G37" s="140">
        <f>'Aneks 3 - v. 2022'!J49</f>
        <v>475000</v>
      </c>
      <c r="H37" s="140">
        <f>'Aneks 3 - v. 2022'!M49</f>
        <v>150784</v>
      </c>
      <c r="I37" s="47">
        <f t="shared" si="1"/>
        <v>0.31744</v>
      </c>
      <c r="J37" s="49"/>
      <c r="K37" s="64"/>
    </row>
    <row r="38" spans="1:11" s="40" customFormat="1" ht="25.5">
      <c r="A38" s="42"/>
      <c r="B38" s="43"/>
      <c r="C38" s="44" t="s">
        <v>23</v>
      </c>
      <c r="D38" s="51" t="s">
        <v>215</v>
      </c>
      <c r="E38" s="140">
        <f>'Aneks 3 - v. 2022'!D50</f>
        <v>409773</v>
      </c>
      <c r="F38" s="140">
        <f>'Aneks 3 - v. 2022'!G50</f>
        <v>400000</v>
      </c>
      <c r="G38" s="140">
        <f>'Aneks 3 - v. 2022'!J50</f>
        <v>400000</v>
      </c>
      <c r="H38" s="140">
        <f>'Aneks 3 - v. 2022'!M50</f>
        <v>341347</v>
      </c>
      <c r="I38" s="47">
        <f t="shared" si="1"/>
        <v>0.85336749999999995</v>
      </c>
      <c r="J38" s="49"/>
      <c r="K38" s="64"/>
    </row>
    <row r="39" spans="1:11" s="40" customFormat="1">
      <c r="A39" s="42"/>
      <c r="B39" s="43"/>
      <c r="C39" s="44" t="s">
        <v>24</v>
      </c>
      <c r="D39" s="51" t="s">
        <v>57</v>
      </c>
      <c r="E39" s="140">
        <f>'Aneks 3 - v. 2022'!D51</f>
        <v>0</v>
      </c>
      <c r="F39" s="140">
        <f>'Aneks 3 - v. 2022'!G51</f>
        <v>0</v>
      </c>
      <c r="G39" s="140">
        <f>'Aneks 3 - v. 2022'!J51</f>
        <v>0</v>
      </c>
      <c r="H39" s="140">
        <f>'Aneks 3 - v. 2022'!M51</f>
        <v>0</v>
      </c>
      <c r="I39" s="47"/>
      <c r="J39" s="49"/>
      <c r="K39" s="64"/>
    </row>
    <row r="40" spans="1:11" s="40" customFormat="1">
      <c r="A40" s="42"/>
      <c r="B40" s="43"/>
      <c r="C40" s="44" t="s">
        <v>25</v>
      </c>
      <c r="D40" s="51" t="s">
        <v>58</v>
      </c>
      <c r="E40" s="140">
        <f>'Aneks 3 - v. 2022'!D52</f>
        <v>0</v>
      </c>
      <c r="F40" s="140">
        <f>'Aneks 3 - v. 2022'!G52</f>
        <v>0</v>
      </c>
      <c r="G40" s="140">
        <f>'Aneks 3 - v. 2022'!J52</f>
        <v>0</v>
      </c>
      <c r="H40" s="140">
        <f>'Aneks 3 - v. 2022'!M52</f>
        <v>0</v>
      </c>
      <c r="I40" s="47"/>
      <c r="J40" s="49"/>
      <c r="K40" s="64"/>
    </row>
    <row r="41" spans="1:11" s="40" customFormat="1">
      <c r="A41" s="42"/>
      <c r="B41" s="43"/>
      <c r="C41" s="44" t="s">
        <v>32</v>
      </c>
      <c r="D41" s="51" t="s">
        <v>60</v>
      </c>
      <c r="E41" s="140">
        <f>'Aneks 3 - v. 2022'!D53</f>
        <v>0</v>
      </c>
      <c r="F41" s="140">
        <f>'Aneks 3 - v. 2022'!G53</f>
        <v>0</v>
      </c>
      <c r="G41" s="140">
        <f>'Aneks 3 - v. 2022'!J53</f>
        <v>0</v>
      </c>
      <c r="H41" s="140">
        <f>'Aneks 3 - v. 2022'!M53</f>
        <v>0</v>
      </c>
      <c r="I41" s="47"/>
      <c r="J41" s="49"/>
      <c r="K41" s="64"/>
    </row>
    <row r="42" spans="1:11" s="40" customFormat="1" ht="25.5">
      <c r="A42" s="42"/>
      <c r="B42" s="43"/>
      <c r="C42" s="44" t="s">
        <v>64</v>
      </c>
      <c r="D42" s="51" t="s">
        <v>190</v>
      </c>
      <c r="E42" s="140">
        <f>'Aneks 3 - v. 2022'!D54</f>
        <v>0</v>
      </c>
      <c r="F42" s="140">
        <f>'Aneks 3 - v. 2022'!G54</f>
        <v>0</v>
      </c>
      <c r="G42" s="140">
        <f>'Aneks 3 - v. 2022'!J54</f>
        <v>0</v>
      </c>
      <c r="H42" s="140">
        <f>'Aneks 3 - v. 2022'!M54</f>
        <v>0</v>
      </c>
      <c r="I42" s="47" t="e">
        <f t="shared" si="1"/>
        <v>#DIV/0!</v>
      </c>
      <c r="J42" s="63"/>
    </row>
    <row r="43" spans="1:11" s="40" customFormat="1" ht="36.75" customHeight="1">
      <c r="A43" s="42"/>
      <c r="B43" s="43"/>
      <c r="C43" s="181" t="s">
        <v>65</v>
      </c>
      <c r="D43" s="51" t="s">
        <v>297</v>
      </c>
      <c r="E43" s="140">
        <f>'Aneks 3 - v. 2022'!D55</f>
        <v>199</v>
      </c>
      <c r="F43" s="392">
        <v>1500</v>
      </c>
      <c r="G43" s="140">
        <f>'Aneks 3 - v. 2022'!J55</f>
        <v>1500</v>
      </c>
      <c r="H43" s="140">
        <f>'Aneks 3 - v. 2022'!M55</f>
        <v>0</v>
      </c>
      <c r="I43" s="47">
        <f t="shared" si="1"/>
        <v>0</v>
      </c>
      <c r="J43" s="63"/>
    </row>
    <row r="44" spans="1:11" s="40" customFormat="1" ht="25.5">
      <c r="A44" s="42"/>
      <c r="B44" s="43"/>
      <c r="C44" s="44" t="s">
        <v>41</v>
      </c>
      <c r="D44" s="51" t="s">
        <v>191</v>
      </c>
      <c r="E44" s="140">
        <f>'Aneks 3 - v. 2022'!D56</f>
        <v>1078</v>
      </c>
      <c r="F44" s="392">
        <v>2930</v>
      </c>
      <c r="G44" s="140">
        <f>'Aneks 3 - v. 2022'!J56</f>
        <v>2930</v>
      </c>
      <c r="H44" s="140">
        <f>'Aneks 3 - v. 2022'!M56</f>
        <v>0</v>
      </c>
      <c r="I44" s="47">
        <f t="shared" si="1"/>
        <v>0</v>
      </c>
      <c r="J44" s="63"/>
    </row>
    <row r="45" spans="1:11" s="40" customFormat="1" ht="25.5">
      <c r="A45" s="42"/>
      <c r="B45" s="43"/>
      <c r="C45" s="44" t="s">
        <v>70</v>
      </c>
      <c r="D45" s="51" t="s">
        <v>192</v>
      </c>
      <c r="E45" s="140">
        <f>'Aneks 3 - v. 2022'!D57</f>
        <v>466</v>
      </c>
      <c r="F45" s="392">
        <v>1500</v>
      </c>
      <c r="G45" s="140">
        <f>'Aneks 3 - v. 2022'!J57</f>
        <v>1500</v>
      </c>
      <c r="H45" s="140">
        <f>'Aneks 3 - v. 2022'!M57</f>
        <v>0</v>
      </c>
      <c r="I45" s="47">
        <f t="shared" si="1"/>
        <v>0</v>
      </c>
      <c r="J45" s="63"/>
    </row>
    <row r="46" spans="1:11" s="40" customFormat="1" ht="27" customHeight="1" thickBot="1">
      <c r="A46" s="42"/>
      <c r="B46" s="43"/>
      <c r="C46" s="180" t="s">
        <v>71</v>
      </c>
      <c r="D46" s="51" t="s">
        <v>193</v>
      </c>
      <c r="E46" s="140">
        <f>'Aneks 3 - v. 2022'!D58</f>
        <v>2192</v>
      </c>
      <c r="F46" s="393">
        <v>524</v>
      </c>
      <c r="G46" s="140">
        <f>'Aneks 3 - v. 2022'!J58</f>
        <v>524</v>
      </c>
      <c r="H46" s="140">
        <f>'Aneks 3 - v. 2022'!M58</f>
        <v>397</v>
      </c>
      <c r="I46" s="47">
        <f t="shared" si="1"/>
        <v>0.75763358778625955</v>
      </c>
      <c r="J46" s="63"/>
    </row>
    <row r="47" spans="1:11" s="40" customFormat="1" ht="13.5" thickBot="1">
      <c r="A47" s="53"/>
      <c r="B47" s="65"/>
      <c r="C47" s="54"/>
      <c r="D47" s="55"/>
      <c r="E47" s="56"/>
      <c r="F47" s="56"/>
      <c r="G47" s="147"/>
      <c r="H47" s="147"/>
      <c r="I47" s="57"/>
      <c r="J47" s="58"/>
    </row>
    <row r="48" spans="1:11" s="36" customFormat="1">
      <c r="A48" s="151"/>
      <c r="B48" s="151"/>
      <c r="E48" s="151"/>
      <c r="F48" s="151"/>
      <c r="G48" s="145"/>
      <c r="H48" s="145"/>
      <c r="I48" s="66"/>
      <c r="J48" s="34"/>
    </row>
    <row r="49" spans="1:16" s="36" customFormat="1" ht="13.5" thickBot="1">
      <c r="A49" s="151"/>
      <c r="B49" s="151"/>
      <c r="E49" s="151"/>
      <c r="F49" s="151"/>
      <c r="G49" s="145"/>
      <c r="H49" s="145"/>
      <c r="I49" s="151"/>
      <c r="J49" s="34"/>
    </row>
    <row r="50" spans="1:16" s="34" customFormat="1">
      <c r="A50" s="656"/>
      <c r="B50" s="649" t="s">
        <v>14</v>
      </c>
      <c r="C50" s="77" t="s">
        <v>3</v>
      </c>
      <c r="D50" s="652" t="s">
        <v>438</v>
      </c>
      <c r="E50" s="653"/>
      <c r="F50" s="662" t="s">
        <v>15</v>
      </c>
      <c r="G50" s="663"/>
      <c r="H50" s="664"/>
      <c r="I50" s="77" t="s">
        <v>3</v>
      </c>
      <c r="J50" s="78" t="s">
        <v>81</v>
      </c>
      <c r="K50" s="677"/>
      <c r="L50" s="677"/>
    </row>
    <row r="51" spans="1:16" s="36" customFormat="1">
      <c r="A51" s="656"/>
      <c r="B51" s="650"/>
      <c r="C51" s="60" t="s">
        <v>16</v>
      </c>
      <c r="D51" s="657"/>
      <c r="E51" s="658"/>
      <c r="F51" s="665"/>
      <c r="G51" s="656"/>
      <c r="H51" s="666"/>
      <c r="I51" s="60" t="s">
        <v>16</v>
      </c>
      <c r="J51" s="79"/>
      <c r="K51" s="674"/>
      <c r="L51" s="674"/>
    </row>
    <row r="52" spans="1:16" s="36" customFormat="1" ht="13.5" thickBot="1">
      <c r="A52" s="656"/>
      <c r="B52" s="651"/>
      <c r="C52" s="76" t="s">
        <v>17</v>
      </c>
      <c r="D52" s="646" t="s">
        <v>433</v>
      </c>
      <c r="E52" s="647"/>
      <c r="F52" s="667"/>
      <c r="G52" s="668"/>
      <c r="H52" s="669"/>
      <c r="I52" s="76" t="s">
        <v>17</v>
      </c>
      <c r="J52" s="80" t="s">
        <v>433</v>
      </c>
      <c r="K52" s="674"/>
      <c r="L52" s="674"/>
    </row>
    <row r="53" spans="1:16" s="36" customFormat="1">
      <c r="A53" s="151"/>
      <c r="B53" s="151"/>
      <c r="E53" s="151"/>
      <c r="F53" s="151"/>
      <c r="G53" s="145"/>
      <c r="H53" s="145"/>
      <c r="I53" s="151"/>
      <c r="J53" s="34"/>
    </row>
    <row r="54" spans="1:16" s="36" customFormat="1">
      <c r="A54" s="151"/>
      <c r="B54" s="151"/>
      <c r="E54" s="151"/>
      <c r="F54" s="151"/>
      <c r="G54" s="145"/>
      <c r="H54" s="145"/>
      <c r="I54" s="151"/>
      <c r="J54" s="34"/>
    </row>
    <row r="55" spans="1:16" s="33" customFormat="1">
      <c r="A55" s="30" t="s">
        <v>148</v>
      </c>
      <c r="B55" s="31"/>
      <c r="C55" s="32"/>
      <c r="E55" s="31"/>
      <c r="F55" s="31"/>
      <c r="G55" s="143"/>
      <c r="H55" s="143"/>
      <c r="I55" s="31"/>
      <c r="J55" s="32"/>
    </row>
    <row r="56" spans="1:16" s="34" customFormat="1">
      <c r="A56" s="28" t="s">
        <v>434</v>
      </c>
      <c r="B56" s="28"/>
      <c r="C56" s="29"/>
      <c r="E56" s="35"/>
      <c r="F56" s="35"/>
      <c r="G56" s="144"/>
      <c r="H56" s="144"/>
      <c r="I56" s="35"/>
    </row>
    <row r="57" spans="1:16" s="36" customFormat="1" ht="13.5" thickBot="1">
      <c r="A57" s="151"/>
      <c r="B57" s="151"/>
      <c r="E57" s="151"/>
      <c r="F57" s="151"/>
      <c r="G57" s="145"/>
      <c r="H57" s="145"/>
      <c r="I57" s="151"/>
      <c r="J57" s="34"/>
    </row>
    <row r="58" spans="1:16" s="40" customFormat="1" ht="25.5">
      <c r="A58" s="37" t="s">
        <v>26</v>
      </c>
      <c r="B58" s="61" t="s">
        <v>53</v>
      </c>
      <c r="C58" s="155" t="s">
        <v>139</v>
      </c>
      <c r="D58" s="654" t="s">
        <v>52</v>
      </c>
      <c r="E58" s="654"/>
      <c r="F58" s="654"/>
      <c r="G58" s="654"/>
      <c r="H58" s="654"/>
      <c r="I58" s="654"/>
      <c r="J58" s="39" t="s">
        <v>21</v>
      </c>
    </row>
    <row r="59" spans="1:16" s="40" customFormat="1">
      <c r="A59" s="154" t="s">
        <v>140</v>
      </c>
      <c r="B59" s="645" t="s">
        <v>175</v>
      </c>
      <c r="C59" s="645"/>
      <c r="D59" s="645"/>
      <c r="E59" s="645"/>
      <c r="F59" s="645"/>
      <c r="G59" s="645"/>
      <c r="H59" s="645"/>
      <c r="I59" s="645"/>
      <c r="J59" s="41"/>
    </row>
    <row r="60" spans="1:16" s="40" customFormat="1">
      <c r="A60" s="154"/>
      <c r="B60" s="153"/>
      <c r="C60" s="153"/>
      <c r="D60" s="648" t="s">
        <v>33</v>
      </c>
      <c r="E60" s="648"/>
      <c r="F60" s="648"/>
      <c r="G60" s="648"/>
      <c r="H60" s="648"/>
      <c r="I60" s="648"/>
      <c r="J60" s="41"/>
    </row>
    <row r="61" spans="1:16" s="40" customFormat="1" ht="63.75">
      <c r="A61" s="655" t="s">
        <v>244</v>
      </c>
      <c r="B61" s="648"/>
      <c r="C61" s="153" t="s">
        <v>146</v>
      </c>
      <c r="D61" s="153" t="s">
        <v>141</v>
      </c>
      <c r="E61" s="153" t="s">
        <v>142</v>
      </c>
      <c r="F61" s="153" t="s">
        <v>143</v>
      </c>
      <c r="G61" s="146" t="s">
        <v>144</v>
      </c>
      <c r="H61" s="146" t="s">
        <v>138</v>
      </c>
      <c r="I61" s="153" t="s">
        <v>145</v>
      </c>
      <c r="J61" s="41"/>
    </row>
    <row r="62" spans="1:16" s="40" customFormat="1" ht="38.25">
      <c r="A62" s="42" t="s">
        <v>29</v>
      </c>
      <c r="B62" s="43" t="s">
        <v>170</v>
      </c>
      <c r="C62" s="62"/>
      <c r="D62" s="43"/>
      <c r="E62" s="46"/>
      <c r="F62" s="46"/>
      <c r="G62" s="142"/>
      <c r="H62" s="142"/>
      <c r="I62" s="47"/>
      <c r="J62" s="48"/>
      <c r="L62" s="67"/>
      <c r="M62" s="67"/>
      <c r="N62" s="67"/>
      <c r="O62" s="67"/>
      <c r="P62" s="67"/>
    </row>
    <row r="63" spans="1:16" s="40" customFormat="1">
      <c r="A63" s="42"/>
      <c r="B63" s="43"/>
      <c r="C63" s="44" t="s">
        <v>35</v>
      </c>
      <c r="D63" s="51" t="s">
        <v>216</v>
      </c>
      <c r="E63" s="140">
        <f>'Aneks 3 - v. 2022'!D83</f>
        <v>257829</v>
      </c>
      <c r="F63" s="140">
        <f>'Aneks 3 - v. 2022'!G83</f>
        <v>330000</v>
      </c>
      <c r="G63" s="140">
        <f>'Aneks 3 - v. 2022'!J83</f>
        <v>330000</v>
      </c>
      <c r="H63" s="140">
        <f>'Aneks 3 - v. 2022'!M83</f>
        <v>86392</v>
      </c>
      <c r="I63" s="47">
        <f>H63/G63</f>
        <v>0.26179393939393941</v>
      </c>
      <c r="J63" s="49"/>
      <c r="K63" s="64"/>
      <c r="L63" s="67"/>
      <c r="M63" s="67"/>
      <c r="N63" s="67"/>
      <c r="O63" s="67"/>
      <c r="P63" s="67"/>
    </row>
    <row r="64" spans="1:16" s="40" customFormat="1">
      <c r="A64" s="42"/>
      <c r="B64" s="43"/>
      <c r="C64" s="44" t="s">
        <v>36</v>
      </c>
      <c r="D64" s="51" t="s">
        <v>217</v>
      </c>
      <c r="E64" s="140">
        <f>'Aneks 3 - v. 2022'!D84</f>
        <v>190453</v>
      </c>
      <c r="F64" s="140">
        <f>'Aneks 3 - v. 2022'!G84</f>
        <v>234000</v>
      </c>
      <c r="G64" s="140">
        <f>'Aneks 3 - v. 2022'!J84</f>
        <v>234000</v>
      </c>
      <c r="H64" s="140">
        <f>'Aneks 3 - v. 2022'!M84</f>
        <v>62452</v>
      </c>
      <c r="I64" s="47">
        <f t="shared" ref="I64:I84" si="2">H64/G64</f>
        <v>0.2668888888888889</v>
      </c>
      <c r="J64" s="49"/>
      <c r="K64" s="64"/>
      <c r="L64" s="67"/>
      <c r="M64" s="67"/>
      <c r="N64" s="67"/>
      <c r="O64" s="67"/>
    </row>
    <row r="65" spans="1:16" s="40" customFormat="1" ht="25.5">
      <c r="A65" s="42"/>
      <c r="B65" s="43"/>
      <c r="C65" s="44" t="s">
        <v>23</v>
      </c>
      <c r="D65" s="51" t="s">
        <v>218</v>
      </c>
      <c r="E65" s="140">
        <f>'Aneks 3 - v. 2022'!D85</f>
        <v>1269</v>
      </c>
      <c r="F65" s="140">
        <f>'Aneks 3 - v. 2022'!G85</f>
        <v>934</v>
      </c>
      <c r="G65" s="140">
        <f>'Aneks 3 - v. 2022'!J85</f>
        <v>934</v>
      </c>
      <c r="H65" s="140">
        <f>'Aneks 3 - v. 2022'!M85</f>
        <v>749</v>
      </c>
      <c r="I65" s="47">
        <f t="shared" si="2"/>
        <v>0.80192719486081365</v>
      </c>
      <c r="J65" s="49"/>
      <c r="K65" s="64"/>
      <c r="L65" s="67"/>
      <c r="M65" s="67"/>
      <c r="N65" s="67"/>
      <c r="O65" s="67"/>
      <c r="P65" s="67"/>
    </row>
    <row r="66" spans="1:16" s="40" customFormat="1" ht="25.5">
      <c r="A66" s="42"/>
      <c r="B66" s="43"/>
      <c r="C66" s="44" t="s">
        <v>24</v>
      </c>
      <c r="D66" s="51" t="s">
        <v>219</v>
      </c>
      <c r="E66" s="140">
        <f>'Aneks 3 - v. 2022'!D86</f>
        <v>7756</v>
      </c>
      <c r="F66" s="140">
        <f>'Aneks 3 - v. 2022'!G86</f>
        <v>8600</v>
      </c>
      <c r="G66" s="140">
        <f>'Aneks 3 - v. 2022'!J86</f>
        <v>8600</v>
      </c>
      <c r="H66" s="140">
        <f>'Aneks 3 - v. 2022'!M86</f>
        <v>3016</v>
      </c>
      <c r="I66" s="47">
        <f t="shared" si="2"/>
        <v>0.35069767441860467</v>
      </c>
      <c r="J66" s="49"/>
      <c r="K66" s="64"/>
    </row>
    <row r="67" spans="1:16" s="40" customFormat="1" ht="25.5">
      <c r="A67" s="42"/>
      <c r="B67" s="43"/>
      <c r="C67" s="44" t="s">
        <v>25</v>
      </c>
      <c r="D67" s="51" t="s">
        <v>220</v>
      </c>
      <c r="E67" s="140">
        <f>'Aneks 3 - v. 2022'!D87</f>
        <v>23</v>
      </c>
      <c r="F67" s="140">
        <f>'Aneks 3 - v. 2022'!G87</f>
        <v>26</v>
      </c>
      <c r="G67" s="140">
        <f>'Aneks 3 - v. 2022'!J87</f>
        <v>26</v>
      </c>
      <c r="H67" s="140">
        <f>'Aneks 3 - v. 2022'!M87</f>
        <v>2</v>
      </c>
      <c r="I67" s="47">
        <f t="shared" si="2"/>
        <v>7.6923076923076927E-2</v>
      </c>
      <c r="J67" s="49"/>
      <c r="K67" s="64"/>
    </row>
    <row r="68" spans="1:16" s="40" customFormat="1">
      <c r="A68" s="42"/>
      <c r="B68" s="43"/>
      <c r="C68" s="44" t="s">
        <v>32</v>
      </c>
      <c r="D68" s="51" t="s">
        <v>221</v>
      </c>
      <c r="E68" s="140">
        <f>'Aneks 3 - v. 2022'!D88</f>
        <v>3018</v>
      </c>
      <c r="F68" s="140">
        <f>'Aneks 3 - v. 2022'!G88</f>
        <v>4500</v>
      </c>
      <c r="G68" s="140">
        <f>'Aneks 3 - v. 2022'!J88</f>
        <v>4500</v>
      </c>
      <c r="H68" s="140">
        <f>'Aneks 3 - v. 2022'!M88</f>
        <v>1263</v>
      </c>
      <c r="I68" s="47">
        <f t="shared" si="2"/>
        <v>0.28066666666666668</v>
      </c>
      <c r="J68" s="49"/>
      <c r="K68" s="64"/>
    </row>
    <row r="69" spans="1:16" s="40" customFormat="1">
      <c r="A69" s="42"/>
      <c r="B69" s="43"/>
      <c r="C69" s="44" t="s">
        <v>64</v>
      </c>
      <c r="D69" s="51" t="s">
        <v>222</v>
      </c>
      <c r="E69" s="140">
        <f>'Aneks 3 - v. 2022'!D89</f>
        <v>22961</v>
      </c>
      <c r="F69" s="140">
        <f>'Aneks 3 - v. 2022'!G89</f>
        <v>26000</v>
      </c>
      <c r="G69" s="140">
        <f>'Aneks 3 - v. 2022'!J89</f>
        <v>26000</v>
      </c>
      <c r="H69" s="140">
        <f>'Aneks 3 - v. 2022'!M89</f>
        <v>8293</v>
      </c>
      <c r="I69" s="47">
        <f t="shared" si="2"/>
        <v>0.31896153846153846</v>
      </c>
      <c r="J69" s="49"/>
      <c r="K69" s="64"/>
    </row>
    <row r="70" spans="1:16" s="40" customFormat="1">
      <c r="A70" s="42"/>
      <c r="B70" s="43"/>
      <c r="C70" s="44" t="s">
        <v>65</v>
      </c>
      <c r="D70" s="51" t="s">
        <v>223</v>
      </c>
      <c r="E70" s="140">
        <f>'Aneks 3 - v. 2022'!D90</f>
        <v>0</v>
      </c>
      <c r="F70" s="140">
        <f>'Aneks 3 - v. 2022'!G90</f>
        <v>25</v>
      </c>
      <c r="G70" s="140">
        <f>'Aneks 3 - v. 2022'!J90</f>
        <v>0</v>
      </c>
      <c r="H70" s="140">
        <f>'Aneks 3 - v. 2022'!M90</f>
        <v>0</v>
      </c>
      <c r="I70" s="47" t="e">
        <f t="shared" si="2"/>
        <v>#DIV/0!</v>
      </c>
      <c r="J70" s="49"/>
      <c r="K70" s="64"/>
    </row>
    <row r="71" spans="1:16" s="40" customFormat="1">
      <c r="A71" s="42"/>
      <c r="B71" s="43"/>
      <c r="C71" s="44" t="s">
        <v>41</v>
      </c>
      <c r="D71" s="84" t="s">
        <v>263</v>
      </c>
      <c r="E71" s="140">
        <f>'Aneks 3 - v. 2022'!D91</f>
        <v>0</v>
      </c>
      <c r="F71" s="140">
        <f>'Aneks 3 - v. 2022'!G91</f>
        <v>0</v>
      </c>
      <c r="G71" s="140">
        <f>'Aneks 3 - v. 2022'!J91</f>
        <v>0</v>
      </c>
      <c r="H71" s="140">
        <f>'Aneks 3 - v. 2022'!M91</f>
        <v>0</v>
      </c>
      <c r="I71" s="47" t="e">
        <f t="shared" si="2"/>
        <v>#DIV/0!</v>
      </c>
      <c r="J71" s="49"/>
      <c r="K71" s="64"/>
    </row>
    <row r="72" spans="1:16" s="40" customFormat="1">
      <c r="A72" s="42"/>
      <c r="B72" s="43"/>
      <c r="C72" s="44" t="s">
        <v>70</v>
      </c>
      <c r="D72" s="84" t="s">
        <v>224</v>
      </c>
      <c r="E72" s="140">
        <f>'Aneks 3 - v. 2022'!D92</f>
        <v>0</v>
      </c>
      <c r="F72" s="140">
        <f>'Aneks 3 - v. 2022'!G92</f>
        <v>0</v>
      </c>
      <c r="G72" s="140">
        <f>'Aneks 3 - v. 2022'!J92</f>
        <v>0</v>
      </c>
      <c r="H72" s="140">
        <f>'Aneks 3 - v. 2022'!M92</f>
        <v>0</v>
      </c>
      <c r="I72" s="47" t="e">
        <f t="shared" si="2"/>
        <v>#DIV/0!</v>
      </c>
      <c r="J72" s="49"/>
      <c r="K72" s="64"/>
    </row>
    <row r="73" spans="1:16" s="40" customFormat="1">
      <c r="A73" s="42"/>
      <c r="B73" s="43"/>
      <c r="C73" s="44" t="s">
        <v>71</v>
      </c>
      <c r="D73" s="84" t="s">
        <v>270</v>
      </c>
      <c r="E73" s="140">
        <f>'Aneks 3 - v. 2022'!D93</f>
        <v>3378150</v>
      </c>
      <c r="F73" s="140">
        <f>'Aneks 3 - v. 2022'!G93</f>
        <v>4600000</v>
      </c>
      <c r="G73" s="140">
        <f>'Aneks 3 - v. 2022'!J93</f>
        <v>4600000</v>
      </c>
      <c r="H73" s="140">
        <f>'Aneks 3 - v. 2022'!M93</f>
        <v>1615561</v>
      </c>
      <c r="I73" s="47">
        <f t="shared" si="2"/>
        <v>0.35120891304347829</v>
      </c>
      <c r="J73" s="49"/>
      <c r="K73" s="64"/>
    </row>
    <row r="74" spans="1:16" s="40" customFormat="1">
      <c r="A74" s="42"/>
      <c r="B74" s="43"/>
      <c r="C74" s="44" t="s">
        <v>72</v>
      </c>
      <c r="D74" s="83" t="s">
        <v>268</v>
      </c>
      <c r="E74" s="140">
        <f>'Aneks 3 - v. 2022'!D94</f>
        <v>2097</v>
      </c>
      <c r="F74" s="140">
        <f>'Aneks 3 - v. 2022'!G94</f>
        <v>450</v>
      </c>
      <c r="G74" s="140">
        <f>'Aneks 3 - v. 2022'!J94</f>
        <v>450</v>
      </c>
      <c r="H74" s="140">
        <f>'Aneks 3 - v. 2022'!M94</f>
        <v>558</v>
      </c>
      <c r="I74" s="47">
        <f t="shared" si="2"/>
        <v>1.24</v>
      </c>
      <c r="J74" s="49"/>
      <c r="K74" s="64"/>
    </row>
    <row r="75" spans="1:16" s="40" customFormat="1" ht="25.5">
      <c r="A75" s="42"/>
      <c r="B75" s="43"/>
      <c r="C75" s="44" t="s">
        <v>207</v>
      </c>
      <c r="D75" s="51" t="s">
        <v>269</v>
      </c>
      <c r="E75" s="140">
        <f>'Aneks 3 - v. 2022'!D95</f>
        <v>3370</v>
      </c>
      <c r="F75" s="140">
        <f>'Aneks 3 - v. 2022'!G95</f>
        <v>820</v>
      </c>
      <c r="G75" s="140">
        <f>'Aneks 3 - v. 2022'!J95</f>
        <v>820</v>
      </c>
      <c r="H75" s="140">
        <f>'Aneks 3 - v. 2022'!M95</f>
        <v>1135</v>
      </c>
      <c r="I75" s="47">
        <f t="shared" si="2"/>
        <v>1.3841463414634145</v>
      </c>
      <c r="J75" s="49"/>
      <c r="K75" s="64"/>
    </row>
    <row r="76" spans="1:16" s="40" customFormat="1" ht="63.75">
      <c r="A76" s="42"/>
      <c r="B76" s="43"/>
      <c r="C76" s="44" t="s">
        <v>208</v>
      </c>
      <c r="D76" s="51" t="s">
        <v>291</v>
      </c>
      <c r="E76" s="140">
        <f>'Aneks 3 - v. 2022'!D96</f>
        <v>0</v>
      </c>
      <c r="F76" s="140">
        <f>'Aneks 3 - v. 2022'!G96</f>
        <v>0</v>
      </c>
      <c r="G76" s="140">
        <f>'Aneks 3 - v. 2022'!J96</f>
        <v>0</v>
      </c>
      <c r="H76" s="140">
        <f>'Aneks 3 - v. 2022'!M96</f>
        <v>0</v>
      </c>
      <c r="I76" s="47" t="e">
        <f t="shared" si="2"/>
        <v>#DIV/0!</v>
      </c>
      <c r="J76" s="49"/>
      <c r="K76" s="64"/>
    </row>
    <row r="77" spans="1:16" s="40" customFormat="1" ht="25.5">
      <c r="A77" s="42"/>
      <c r="B77" s="43"/>
      <c r="C77" s="44" t="s">
        <v>209</v>
      </c>
      <c r="D77" s="51" t="s">
        <v>444</v>
      </c>
      <c r="E77" s="140">
        <f>'Aneks 3 - v. 2022'!D97</f>
        <v>0</v>
      </c>
      <c r="F77" s="140">
        <f>'Aneks 3 - v. 2022'!G97</f>
        <v>4</v>
      </c>
      <c r="G77" s="140">
        <f>'Aneks 3 - v. 2022'!J97</f>
        <v>0</v>
      </c>
      <c r="H77" s="140">
        <f>'Aneks 3 - v. 2022'!M97</f>
        <v>0</v>
      </c>
      <c r="I77" s="47" t="e">
        <f t="shared" si="2"/>
        <v>#DIV/0!</v>
      </c>
      <c r="J77" s="49"/>
      <c r="K77" s="64"/>
    </row>
    <row r="78" spans="1:16" s="40" customFormat="1">
      <c r="A78" s="42"/>
      <c r="B78" s="43"/>
      <c r="C78" s="44" t="s">
        <v>210</v>
      </c>
      <c r="D78" s="51" t="s">
        <v>240</v>
      </c>
      <c r="E78" s="140">
        <f>'Aneks 3 - v. 2022'!D98</f>
        <v>641</v>
      </c>
      <c r="F78" s="392">
        <v>4210</v>
      </c>
      <c r="G78" s="392">
        <v>4210</v>
      </c>
      <c r="H78" s="391">
        <v>1100</v>
      </c>
      <c r="I78" s="47">
        <f t="shared" si="2"/>
        <v>0.26128266033254155</v>
      </c>
      <c r="J78" s="48"/>
    </row>
    <row r="79" spans="1:16" s="40" customFormat="1">
      <c r="A79" s="42"/>
      <c r="B79" s="43"/>
      <c r="C79" s="44" t="s">
        <v>229</v>
      </c>
      <c r="D79" s="51" t="s">
        <v>199</v>
      </c>
      <c r="E79" s="140">
        <f>'Aneks 3 - v. 2022'!D99</f>
        <v>0</v>
      </c>
      <c r="F79" s="392">
        <v>0</v>
      </c>
      <c r="G79" s="392">
        <v>0</v>
      </c>
      <c r="H79" s="391">
        <v>0</v>
      </c>
      <c r="I79" s="47" t="e">
        <f t="shared" si="2"/>
        <v>#DIV/0!</v>
      </c>
      <c r="J79" s="48"/>
    </row>
    <row r="80" spans="1:16" s="40" customFormat="1" ht="25.15" customHeight="1">
      <c r="A80" s="68"/>
      <c r="B80" s="43"/>
      <c r="C80" s="44" t="s">
        <v>230</v>
      </c>
      <c r="D80" s="51" t="s">
        <v>194</v>
      </c>
      <c r="E80" s="140">
        <f>'Aneks 3 - v. 2022'!D100</f>
        <v>8319.7518987341773</v>
      </c>
      <c r="F80" s="392">
        <f ca="1">G80/E80</f>
        <v>9380.7848101265827</v>
      </c>
      <c r="G80" s="392">
        <f ca="1">H80/F80</f>
        <v>9380.7848101265827</v>
      </c>
      <c r="H80" s="391">
        <v>1661</v>
      </c>
      <c r="I80" s="47">
        <f t="shared" ca="1" si="2"/>
        <v>0.17706407657991963</v>
      </c>
      <c r="J80" s="48"/>
    </row>
    <row r="81" spans="1:12" s="40" customFormat="1" ht="27" customHeight="1">
      <c r="A81" s="42"/>
      <c r="B81" s="43"/>
      <c r="C81" s="44" t="s">
        <v>271</v>
      </c>
      <c r="D81" s="51" t="s">
        <v>195</v>
      </c>
      <c r="E81" s="140">
        <f>'Aneks 3 - v. 2022'!D101</f>
        <v>3659.0177192391579</v>
      </c>
      <c r="F81" s="411"/>
      <c r="G81" s="411"/>
      <c r="H81" s="391" t="e">
        <f ca="1">I81/G81</f>
        <v>#DIV/0!</v>
      </c>
      <c r="I81" s="47" t="e">
        <f t="shared" ca="1" si="2"/>
        <v>#DIV/0!</v>
      </c>
      <c r="J81" s="48"/>
    </row>
    <row r="82" spans="1:12" s="40" customFormat="1" ht="25.5">
      <c r="A82" s="42"/>
      <c r="B82" s="43"/>
      <c r="C82" s="44" t="s">
        <v>293</v>
      </c>
      <c r="D82" s="83" t="s">
        <v>298</v>
      </c>
      <c r="E82" s="140">
        <f>'Aneks 3 - v. 2022'!D102</f>
        <v>470.31017232544065</v>
      </c>
      <c r="F82" s="392">
        <v>2925</v>
      </c>
      <c r="G82" s="392">
        <v>2925</v>
      </c>
      <c r="H82" s="277"/>
      <c r="I82" s="47">
        <f t="shared" si="2"/>
        <v>0</v>
      </c>
      <c r="J82" s="48"/>
    </row>
    <row r="83" spans="1:12" s="40" customFormat="1" ht="28.9" customHeight="1">
      <c r="A83" s="42"/>
      <c r="B83" s="43"/>
      <c r="C83" s="44" t="s">
        <v>299</v>
      </c>
      <c r="D83" s="51" t="s">
        <v>196</v>
      </c>
      <c r="E83" s="140">
        <f>'Aneks 3 - v. 2022'!D103</f>
        <v>9295.9144927536236</v>
      </c>
      <c r="F83" s="392">
        <v>6220</v>
      </c>
      <c r="G83" s="392">
        <v>6220</v>
      </c>
      <c r="H83" s="391">
        <v>1275</v>
      </c>
      <c r="I83" s="47">
        <f t="shared" si="2"/>
        <v>0.204983922829582</v>
      </c>
      <c r="J83" s="48"/>
    </row>
    <row r="84" spans="1:12" s="40" customFormat="1">
      <c r="A84" s="42"/>
      <c r="B84" s="43"/>
      <c r="C84" s="394" t="s">
        <v>451</v>
      </c>
      <c r="D84" s="51" t="s">
        <v>197</v>
      </c>
      <c r="E84" s="140">
        <f>'Aneks 3 - v. 2022'!D104</f>
        <v>1</v>
      </c>
      <c r="F84" s="395">
        <v>1</v>
      </c>
      <c r="G84" s="395">
        <v>1</v>
      </c>
      <c r="H84" s="396">
        <v>1</v>
      </c>
      <c r="I84" s="47">
        <f t="shared" si="2"/>
        <v>1</v>
      </c>
      <c r="J84" s="48"/>
    </row>
    <row r="85" spans="1:12" s="40" customFormat="1" ht="25.5">
      <c r="A85" s="407"/>
      <c r="B85" s="43"/>
      <c r="C85" s="402" t="s">
        <v>445</v>
      </c>
      <c r="D85" s="51" t="s">
        <v>452</v>
      </c>
      <c r="E85" s="403"/>
      <c r="F85" s="403">
        <v>1</v>
      </c>
      <c r="G85" s="403">
        <v>1</v>
      </c>
      <c r="H85" s="52">
        <v>0</v>
      </c>
      <c r="I85" s="47"/>
      <c r="J85" s="408"/>
    </row>
    <row r="86" spans="1:12" s="36" customFormat="1" ht="25.5">
      <c r="A86" s="60"/>
      <c r="B86" s="60"/>
      <c r="C86" s="400" t="s">
        <v>454</v>
      </c>
      <c r="D86" s="404" t="s">
        <v>411</v>
      </c>
      <c r="E86" s="60"/>
      <c r="F86" s="112">
        <v>1</v>
      </c>
      <c r="G86" s="112">
        <v>1</v>
      </c>
      <c r="H86" s="364">
        <v>1</v>
      </c>
      <c r="I86" s="60"/>
      <c r="J86" s="410"/>
    </row>
    <row r="87" spans="1:12" s="36" customFormat="1">
      <c r="A87" s="60"/>
      <c r="B87" s="60"/>
      <c r="C87" s="409"/>
      <c r="D87" s="409"/>
      <c r="E87" s="60"/>
      <c r="F87" s="60"/>
      <c r="G87" s="52"/>
      <c r="H87" s="52"/>
      <c r="I87" s="60"/>
      <c r="J87" s="410"/>
    </row>
    <row r="88" spans="1:12" s="36" customFormat="1">
      <c r="A88" s="656"/>
      <c r="B88" s="650" t="s">
        <v>14</v>
      </c>
      <c r="C88" s="405" t="s">
        <v>3</v>
      </c>
      <c r="D88" s="678" t="s">
        <v>438</v>
      </c>
      <c r="E88" s="679"/>
      <c r="F88" s="665" t="s">
        <v>15</v>
      </c>
      <c r="G88" s="656"/>
      <c r="H88" s="666"/>
      <c r="I88" s="405" t="s">
        <v>3</v>
      </c>
      <c r="J88" s="406" t="s">
        <v>81</v>
      </c>
      <c r="K88" s="674"/>
      <c r="L88" s="674"/>
    </row>
    <row r="89" spans="1:12" s="36" customFormat="1">
      <c r="A89" s="656"/>
      <c r="B89" s="650"/>
      <c r="C89" s="60" t="s">
        <v>16</v>
      </c>
      <c r="D89" s="657"/>
      <c r="E89" s="658"/>
      <c r="F89" s="665"/>
      <c r="G89" s="656"/>
      <c r="H89" s="666"/>
      <c r="I89" s="60" t="s">
        <v>16</v>
      </c>
      <c r="J89" s="79"/>
      <c r="K89" s="674"/>
      <c r="L89" s="674"/>
    </row>
    <row r="90" spans="1:12" s="36" customFormat="1" ht="13.5" thickBot="1">
      <c r="A90" s="656"/>
      <c r="B90" s="651"/>
      <c r="C90" s="76" t="s">
        <v>17</v>
      </c>
      <c r="D90" s="646" t="s">
        <v>433</v>
      </c>
      <c r="E90" s="647"/>
      <c r="F90" s="667"/>
      <c r="G90" s="668"/>
      <c r="H90" s="669"/>
      <c r="I90" s="76" t="s">
        <v>17</v>
      </c>
      <c r="J90" s="80" t="s">
        <v>433</v>
      </c>
      <c r="K90" s="674"/>
      <c r="L90" s="674"/>
    </row>
    <row r="91" spans="1:12" s="36" customFormat="1">
      <c r="A91" s="151"/>
      <c r="B91" s="151"/>
      <c r="E91" s="151"/>
      <c r="F91" s="151"/>
      <c r="G91" s="145"/>
      <c r="H91" s="145"/>
      <c r="I91" s="151"/>
      <c r="J91" s="34"/>
    </row>
    <row r="92" spans="1:12" s="36" customFormat="1">
      <c r="A92" s="151"/>
      <c r="B92" s="151"/>
      <c r="E92" s="151"/>
      <c r="F92" s="151"/>
      <c r="G92" s="145"/>
      <c r="H92" s="145"/>
      <c r="I92" s="151"/>
      <c r="J92" s="34"/>
    </row>
    <row r="93" spans="1:12" s="36" customFormat="1">
      <c r="A93" s="151"/>
      <c r="B93" s="151"/>
      <c r="E93" s="151"/>
      <c r="F93" s="151"/>
      <c r="G93" s="145"/>
      <c r="H93" s="145"/>
      <c r="I93" s="151"/>
      <c r="J93" s="34"/>
    </row>
    <row r="94" spans="1:12" s="33" customFormat="1">
      <c r="A94" s="30" t="s">
        <v>148</v>
      </c>
      <c r="B94" s="31"/>
      <c r="C94" s="32"/>
      <c r="E94" s="31"/>
      <c r="F94" s="31"/>
      <c r="G94" s="143"/>
      <c r="H94" s="143"/>
      <c r="I94" s="31"/>
      <c r="J94" s="32"/>
    </row>
    <row r="95" spans="1:12" s="34" customFormat="1">
      <c r="A95" s="28" t="s">
        <v>434</v>
      </c>
      <c r="B95" s="28"/>
      <c r="C95" s="29"/>
      <c r="E95" s="35"/>
      <c r="F95" s="35"/>
      <c r="G95" s="144"/>
      <c r="H95" s="144"/>
      <c r="I95" s="35"/>
    </row>
    <row r="96" spans="1:12" s="36" customFormat="1" ht="13.5" thickBot="1">
      <c r="A96" s="151"/>
      <c r="B96" s="151"/>
      <c r="E96" s="151"/>
      <c r="F96" s="151"/>
      <c r="G96" s="145"/>
      <c r="H96" s="145"/>
      <c r="I96" s="151"/>
      <c r="J96" s="34"/>
    </row>
    <row r="97" spans="1:17" s="40" customFormat="1" ht="25.5">
      <c r="A97" s="37" t="s">
        <v>26</v>
      </c>
      <c r="B97" s="61" t="s">
        <v>55</v>
      </c>
      <c r="C97" s="155" t="s">
        <v>139</v>
      </c>
      <c r="D97" s="654" t="s">
        <v>54</v>
      </c>
      <c r="E97" s="654"/>
      <c r="F97" s="654"/>
      <c r="G97" s="654"/>
      <c r="H97" s="654"/>
      <c r="I97" s="654"/>
      <c r="J97" s="39" t="s">
        <v>21</v>
      </c>
    </row>
    <row r="98" spans="1:17" s="40" customFormat="1">
      <c r="A98" s="154" t="s">
        <v>140</v>
      </c>
      <c r="B98" s="645" t="s">
        <v>176</v>
      </c>
      <c r="C98" s="645"/>
      <c r="D98" s="645"/>
      <c r="E98" s="645"/>
      <c r="F98" s="645"/>
      <c r="G98" s="645"/>
      <c r="H98" s="645"/>
      <c r="I98" s="645"/>
      <c r="J98" s="41"/>
    </row>
    <row r="99" spans="1:17" s="40" customFormat="1">
      <c r="A99" s="154"/>
      <c r="B99" s="153"/>
      <c r="C99" s="153"/>
      <c r="D99" s="648" t="s">
        <v>33</v>
      </c>
      <c r="E99" s="648"/>
      <c r="F99" s="648"/>
      <c r="G99" s="648"/>
      <c r="H99" s="648"/>
      <c r="I99" s="648"/>
      <c r="J99" s="41"/>
      <c r="L99" s="675"/>
      <c r="M99" s="675"/>
      <c r="N99" s="675"/>
      <c r="O99" s="675"/>
      <c r="P99" s="675"/>
      <c r="Q99" s="67"/>
    </row>
    <row r="100" spans="1:17" s="40" customFormat="1" ht="63.75">
      <c r="A100" s="655" t="s">
        <v>244</v>
      </c>
      <c r="B100" s="648"/>
      <c r="C100" s="153" t="s">
        <v>146</v>
      </c>
      <c r="D100" s="153" t="s">
        <v>141</v>
      </c>
      <c r="E100" s="153" t="s">
        <v>142</v>
      </c>
      <c r="F100" s="153" t="s">
        <v>143</v>
      </c>
      <c r="G100" s="146" t="s">
        <v>144</v>
      </c>
      <c r="H100" s="146" t="s">
        <v>138</v>
      </c>
      <c r="I100" s="153" t="s">
        <v>145</v>
      </c>
      <c r="J100" s="41"/>
      <c r="L100" s="675"/>
      <c r="M100" s="675"/>
      <c r="N100" s="675"/>
      <c r="O100" s="675"/>
      <c r="P100" s="675"/>
      <c r="Q100" s="67"/>
    </row>
    <row r="101" spans="1:17" s="40" customFormat="1" ht="51">
      <c r="A101" s="42" t="s">
        <v>29</v>
      </c>
      <c r="B101" s="43" t="s">
        <v>68</v>
      </c>
      <c r="C101" s="44"/>
      <c r="D101" s="45"/>
      <c r="E101" s="153"/>
      <c r="F101" s="153"/>
      <c r="G101" s="146"/>
      <c r="H101" s="146"/>
      <c r="I101" s="47"/>
      <c r="J101" s="63"/>
      <c r="L101" s="67"/>
      <c r="M101" s="67"/>
      <c r="N101" s="67"/>
      <c r="O101" s="67"/>
      <c r="P101" s="67"/>
      <c r="Q101" s="67"/>
    </row>
    <row r="102" spans="1:17" s="40" customFormat="1">
      <c r="A102" s="42"/>
      <c r="B102" s="43"/>
      <c r="C102" s="44" t="s">
        <v>35</v>
      </c>
      <c r="D102" s="51" t="s">
        <v>171</v>
      </c>
      <c r="E102" s="140">
        <f>'Aneks 3 - v. 2022'!D131</f>
        <v>182887</v>
      </c>
      <c r="F102" s="140">
        <f>'Aneks 3 - v. 2022'!G131</f>
        <v>203000</v>
      </c>
      <c r="G102" s="140">
        <f>'Aneks 3 - v. 2022'!J131</f>
        <v>203000</v>
      </c>
      <c r="H102" s="140">
        <f>'Aneks 3 - v. 2022'!M131</f>
        <v>61000</v>
      </c>
      <c r="I102" s="141">
        <f>H102/G102</f>
        <v>0.30049261083743845</v>
      </c>
      <c r="J102" s="49"/>
      <c r="K102" s="64"/>
      <c r="L102" s="67"/>
      <c r="M102" s="67"/>
      <c r="N102" s="67"/>
      <c r="O102" s="67"/>
      <c r="P102" s="67"/>
      <c r="Q102" s="67"/>
    </row>
    <row r="103" spans="1:17" s="40" customFormat="1">
      <c r="A103" s="42"/>
      <c r="B103" s="43"/>
      <c r="C103" s="167" t="s">
        <v>36</v>
      </c>
      <c r="D103" s="51" t="s">
        <v>289</v>
      </c>
      <c r="E103" s="140">
        <f>'Aneks 3 - v. 2022'!D138</f>
        <v>1152237</v>
      </c>
      <c r="F103" s="140">
        <f>'Aneks 3 - v. 2022'!G138</f>
        <v>2000000</v>
      </c>
      <c r="G103" s="140">
        <f>'Aneks 3 - v. 2022'!J138</f>
        <v>2000000</v>
      </c>
      <c r="H103" s="140">
        <f>'Aneks 3 - v. 2022'!M138</f>
        <v>75290</v>
      </c>
      <c r="I103" s="141">
        <f>H103/G103</f>
        <v>3.7644999999999998E-2</v>
      </c>
      <c r="J103" s="49"/>
      <c r="K103" s="64"/>
      <c r="L103" s="162"/>
      <c r="M103" s="162"/>
      <c r="N103" s="162"/>
      <c r="O103" s="162"/>
      <c r="P103" s="162"/>
      <c r="Q103" s="162"/>
    </row>
    <row r="104" spans="1:17" s="40" customFormat="1" ht="25.5">
      <c r="A104" s="42"/>
      <c r="B104" s="43"/>
      <c r="C104" s="44" t="s">
        <v>23</v>
      </c>
      <c r="D104" s="51" t="s">
        <v>447</v>
      </c>
      <c r="E104" s="140">
        <f>'Aneks 3 - v. 2022'!D139</f>
        <v>0</v>
      </c>
      <c r="F104" s="140">
        <f>'Aneks 3 - v. 2022'!G139</f>
        <v>250000</v>
      </c>
      <c r="G104" s="140">
        <f>'Aneks 3 - v. 2022'!J139</f>
        <v>250000</v>
      </c>
      <c r="H104" s="140">
        <f>'Aneks 3 - v. 2022'!M139</f>
        <v>20449</v>
      </c>
      <c r="I104" s="141">
        <f>H104/G104</f>
        <v>8.1795999999999994E-2</v>
      </c>
      <c r="J104" s="49"/>
      <c r="K104" s="64"/>
      <c r="L104" s="381"/>
      <c r="M104" s="381"/>
      <c r="N104" s="381"/>
      <c r="O104" s="381"/>
      <c r="P104" s="381"/>
      <c r="Q104" s="381"/>
    </row>
    <row r="105" spans="1:17" s="40" customFormat="1" ht="63.75">
      <c r="A105" s="42" t="s">
        <v>30</v>
      </c>
      <c r="B105" s="43" t="s">
        <v>89</v>
      </c>
      <c r="C105" s="44"/>
      <c r="D105" s="51"/>
      <c r="E105" s="140"/>
      <c r="F105" s="140"/>
      <c r="G105" s="140"/>
      <c r="H105" s="140"/>
      <c r="I105" s="141"/>
      <c r="J105" s="63"/>
      <c r="K105" s="64"/>
      <c r="L105" s="67"/>
      <c r="M105" s="67"/>
      <c r="N105" s="67"/>
      <c r="O105" s="67"/>
      <c r="P105" s="67"/>
      <c r="Q105" s="67"/>
    </row>
    <row r="106" spans="1:17" s="40" customFormat="1">
      <c r="A106" s="42"/>
      <c r="B106" s="43"/>
      <c r="C106" s="44" t="s">
        <v>24</v>
      </c>
      <c r="D106" s="51" t="s">
        <v>66</v>
      </c>
      <c r="E106" s="140">
        <f>'Aneks 3 - v. 2022'!D132</f>
        <v>4707</v>
      </c>
      <c r="F106" s="140">
        <f>'Aneks 3 - v. 2022'!G132</f>
        <v>3400</v>
      </c>
      <c r="G106" s="140">
        <f>'Aneks 3 - v. 2022'!J132</f>
        <v>3400</v>
      </c>
      <c r="H106" s="140">
        <f>'Aneks 3 - v. 2022'!M132</f>
        <v>1314</v>
      </c>
      <c r="I106" s="141">
        <f t="shared" ref="I106:I116" si="3">H106/G106</f>
        <v>0.38647058823529412</v>
      </c>
      <c r="J106" s="49"/>
      <c r="K106" s="64"/>
      <c r="L106" s="67"/>
      <c r="M106" s="67"/>
      <c r="N106" s="67"/>
      <c r="O106" s="67"/>
      <c r="P106" s="67"/>
      <c r="Q106" s="67"/>
    </row>
    <row r="107" spans="1:17" s="40" customFormat="1">
      <c r="A107" s="42"/>
      <c r="B107" s="43"/>
      <c r="C107" s="44" t="s">
        <v>25</v>
      </c>
      <c r="D107" s="51" t="s">
        <v>74</v>
      </c>
      <c r="E107" s="140">
        <f>'Aneks 3 - v. 2022'!D133</f>
        <v>24189</v>
      </c>
      <c r="F107" s="140">
        <f>'Aneks 3 - v. 2022'!G133</f>
        <v>25000</v>
      </c>
      <c r="G107" s="140">
        <f>'Aneks 3 - v. 2022'!J133</f>
        <v>25000</v>
      </c>
      <c r="H107" s="140">
        <f>'Aneks 3 - v. 2022'!M133</f>
        <v>8100</v>
      </c>
      <c r="I107" s="141">
        <f t="shared" si="3"/>
        <v>0.32400000000000001</v>
      </c>
      <c r="J107" s="49"/>
      <c r="K107" s="64"/>
      <c r="L107" s="67"/>
      <c r="M107" s="67"/>
      <c r="N107" s="67"/>
      <c r="O107" s="67"/>
      <c r="P107" s="67"/>
      <c r="Q107" s="67"/>
    </row>
    <row r="108" spans="1:17" s="40" customFormat="1" ht="25.5">
      <c r="A108" s="42" t="s">
        <v>67</v>
      </c>
      <c r="B108" s="43" t="s">
        <v>172</v>
      </c>
      <c r="C108" s="44"/>
      <c r="D108" s="51"/>
      <c r="E108" s="140"/>
      <c r="F108" s="140"/>
      <c r="G108" s="140"/>
      <c r="H108" s="140"/>
      <c r="I108" s="141"/>
      <c r="J108" s="63"/>
      <c r="K108" s="64"/>
      <c r="L108" s="67"/>
      <c r="M108" s="67"/>
      <c r="N108" s="67"/>
      <c r="O108" s="67"/>
      <c r="P108" s="67"/>
      <c r="Q108" s="67"/>
    </row>
    <row r="109" spans="1:17" s="40" customFormat="1">
      <c r="A109" s="42"/>
      <c r="B109" s="43"/>
      <c r="C109" s="153" t="s">
        <v>32</v>
      </c>
      <c r="D109" s="51" t="s">
        <v>173</v>
      </c>
      <c r="E109" s="140">
        <f>'Aneks 3 - v. 2022'!D134</f>
        <v>3727</v>
      </c>
      <c r="F109" s="140">
        <f>'Aneks 3 - v. 2022'!G134</f>
        <v>4500</v>
      </c>
      <c r="G109" s="140">
        <f>'Aneks 3 - v. 2022'!J134</f>
        <v>4500</v>
      </c>
      <c r="H109" s="140">
        <f>'Aneks 3 - v. 2022'!M134</f>
        <v>1499</v>
      </c>
      <c r="I109" s="141">
        <f t="shared" si="3"/>
        <v>0.33311111111111114</v>
      </c>
      <c r="J109" s="49"/>
      <c r="K109" s="64"/>
      <c r="L109" s="67"/>
      <c r="M109" s="67"/>
      <c r="N109" s="67"/>
      <c r="O109" s="67"/>
      <c r="P109" s="67"/>
      <c r="Q109" s="67"/>
    </row>
    <row r="110" spans="1:17" s="40" customFormat="1" ht="25.5">
      <c r="A110" s="42"/>
      <c r="B110" s="43"/>
      <c r="C110" s="153" t="s">
        <v>64</v>
      </c>
      <c r="D110" s="51" t="s">
        <v>234</v>
      </c>
      <c r="E110" s="140">
        <f>'Aneks 3 - v. 2022'!D135</f>
        <v>560</v>
      </c>
      <c r="F110" s="140">
        <f>'Aneks 3 - v. 2022'!G135</f>
        <v>710</v>
      </c>
      <c r="G110" s="140">
        <f>'Aneks 3 - v. 2022'!J135</f>
        <v>710</v>
      </c>
      <c r="H110" s="140">
        <f>'Aneks 3 - v. 2022'!M135</f>
        <v>135</v>
      </c>
      <c r="I110" s="141">
        <f t="shared" si="3"/>
        <v>0.19014084507042253</v>
      </c>
      <c r="J110" s="49"/>
      <c r="K110" s="64"/>
      <c r="L110" s="67"/>
      <c r="M110" s="67"/>
      <c r="N110" s="67"/>
      <c r="O110" s="67"/>
      <c r="P110" s="67"/>
      <c r="Q110" s="67"/>
    </row>
    <row r="111" spans="1:17" s="40" customFormat="1" ht="25.5">
      <c r="A111" s="42"/>
      <c r="B111" s="43"/>
      <c r="C111" s="153" t="s">
        <v>65</v>
      </c>
      <c r="D111" s="51" t="s">
        <v>233</v>
      </c>
      <c r="E111" s="140">
        <f>'Aneks 3 - v. 2022'!D136</f>
        <v>8210</v>
      </c>
      <c r="F111" s="140">
        <f>'Aneks 3 - v. 2022'!G136</f>
        <v>16000</v>
      </c>
      <c r="G111" s="140">
        <f>'Aneks 3 - v. 2022'!J136</f>
        <v>16000</v>
      </c>
      <c r="H111" s="140">
        <f>'Aneks 3 - v. 2022'!M136</f>
        <v>3520</v>
      </c>
      <c r="I111" s="141">
        <f t="shared" si="3"/>
        <v>0.22</v>
      </c>
      <c r="J111" s="49"/>
      <c r="K111" s="64"/>
      <c r="L111" s="67"/>
      <c r="M111" s="67"/>
      <c r="N111" s="67"/>
      <c r="O111" s="67"/>
      <c r="P111" s="67"/>
      <c r="Q111" s="67"/>
    </row>
    <row r="112" spans="1:17" s="40" customFormat="1" ht="25.5">
      <c r="A112" s="42"/>
      <c r="B112" s="43"/>
      <c r="C112" s="153" t="s">
        <v>41</v>
      </c>
      <c r="D112" s="51" t="s">
        <v>235</v>
      </c>
      <c r="E112" s="140">
        <f>'Aneks 3 - v. 2022'!D137</f>
        <v>267.75</v>
      </c>
      <c r="F112" s="140">
        <f>'Aneks 3 - v. 2022'!G137</f>
        <v>0</v>
      </c>
      <c r="G112" s="140">
        <f>'Aneks 3 - v. 2022'!J137</f>
        <v>0</v>
      </c>
      <c r="H112" s="140">
        <f>'Aneks 3 - v. 2022'!M137</f>
        <v>175</v>
      </c>
      <c r="I112" s="47" t="e">
        <f t="shared" si="3"/>
        <v>#DIV/0!</v>
      </c>
      <c r="J112" s="49"/>
      <c r="K112" s="64"/>
      <c r="L112" s="67"/>
      <c r="M112" s="67"/>
      <c r="N112" s="67"/>
      <c r="O112" s="67"/>
      <c r="P112" s="67"/>
      <c r="Q112" s="67"/>
    </row>
    <row r="113" spans="1:17" s="40" customFormat="1" ht="25.5">
      <c r="A113" s="42"/>
      <c r="B113" s="43"/>
      <c r="C113" s="380" t="s">
        <v>70</v>
      </c>
      <c r="D113" s="51" t="s">
        <v>446</v>
      </c>
      <c r="E113" s="140">
        <f>'Aneks 3 - v. 2022'!D140</f>
        <v>0</v>
      </c>
      <c r="F113" s="140">
        <f>'Aneks 3 - v. 2022'!G140</f>
        <v>0</v>
      </c>
      <c r="G113" s="140">
        <f>'Aneks 3 - v. 2022'!J140</f>
        <v>10</v>
      </c>
      <c r="H113" s="140">
        <f>'Aneks 3 - v. 2022'!M140</f>
        <v>0</v>
      </c>
      <c r="I113" s="47">
        <f t="shared" si="3"/>
        <v>0</v>
      </c>
      <c r="J113" s="49"/>
      <c r="K113" s="64"/>
      <c r="L113" s="381"/>
      <c r="M113" s="381"/>
      <c r="N113" s="381"/>
      <c r="O113" s="381"/>
      <c r="P113" s="381"/>
      <c r="Q113" s="381"/>
    </row>
    <row r="114" spans="1:17" s="40" customFormat="1">
      <c r="A114" s="42"/>
      <c r="B114" s="43"/>
      <c r="C114" s="44" t="s">
        <v>71</v>
      </c>
      <c r="D114" s="51" t="s">
        <v>241</v>
      </c>
      <c r="E114" s="140">
        <f>'Aneks 3 - v. 2022'!D141</f>
        <v>0</v>
      </c>
      <c r="F114" s="140">
        <f>'Aneks 3 - v. 2022'!G141</f>
        <v>0</v>
      </c>
      <c r="G114" s="140">
        <f>'Aneks 3 - v. 2022'!J141</f>
        <v>0</v>
      </c>
      <c r="H114" s="140">
        <f>'Aneks 3 - v. 2022'!M141</f>
        <v>0</v>
      </c>
      <c r="I114" s="47" t="e">
        <f t="shared" si="3"/>
        <v>#DIV/0!</v>
      </c>
      <c r="J114" s="63"/>
      <c r="L114" s="67"/>
      <c r="M114" s="67"/>
      <c r="N114" s="67"/>
      <c r="O114" s="67"/>
      <c r="P114" s="67"/>
      <c r="Q114" s="67"/>
    </row>
    <row r="115" spans="1:17" s="40" customFormat="1">
      <c r="A115" s="42"/>
      <c r="B115" s="43"/>
      <c r="C115" s="44" t="s">
        <v>72</v>
      </c>
      <c r="D115" s="51" t="s">
        <v>200</v>
      </c>
      <c r="E115" s="140">
        <f>'Aneks 3 - v. 2022'!D142</f>
        <v>97</v>
      </c>
      <c r="F115" s="140">
        <f>'Aneks 3 - v. 2022'!G142</f>
        <v>402.12127640231523</v>
      </c>
      <c r="G115" s="140">
        <f>'Aneks 3 - v. 2022'!J142</f>
        <v>402</v>
      </c>
      <c r="H115" s="140">
        <f>'Aneks 3 - v. 2022'!M142</f>
        <v>0</v>
      </c>
      <c r="I115" s="47">
        <f t="shared" si="3"/>
        <v>0</v>
      </c>
      <c r="J115" s="63"/>
      <c r="L115" s="67"/>
      <c r="M115" s="67"/>
      <c r="N115" s="67"/>
      <c r="O115" s="67"/>
      <c r="P115" s="67"/>
      <c r="Q115" s="67"/>
    </row>
    <row r="116" spans="1:17" s="40" customFormat="1" ht="13.5" thickBot="1">
      <c r="A116" s="53"/>
      <c r="B116" s="65"/>
      <c r="C116" s="71" t="s">
        <v>207</v>
      </c>
      <c r="D116" s="72" t="s">
        <v>203</v>
      </c>
      <c r="E116" s="140">
        <f>'Aneks 3 - v. 2022'!D143</f>
        <v>0</v>
      </c>
      <c r="F116" s="140">
        <f>'Aneks 3 - v. 2022'!G143</f>
        <v>0</v>
      </c>
      <c r="G116" s="140">
        <f>'Aneks 3 - v. 2022'!J143</f>
        <v>0</v>
      </c>
      <c r="H116" s="140">
        <f>'Aneks 3 - v. 2022'!M143</f>
        <v>0</v>
      </c>
      <c r="I116" s="47" t="e">
        <f t="shared" si="3"/>
        <v>#DIV/0!</v>
      </c>
      <c r="J116" s="58"/>
      <c r="L116" s="67"/>
      <c r="M116" s="67"/>
      <c r="N116" s="67"/>
      <c r="O116" s="67"/>
      <c r="P116" s="67"/>
      <c r="Q116" s="67"/>
    </row>
    <row r="117" spans="1:17" s="36" customFormat="1" ht="13.5" thickBot="1">
      <c r="A117" s="151"/>
      <c r="B117" s="151"/>
      <c r="E117" s="151"/>
      <c r="F117" s="151"/>
      <c r="G117" s="145"/>
      <c r="H117" s="145"/>
      <c r="I117" s="151"/>
      <c r="J117" s="34"/>
    </row>
    <row r="118" spans="1:17" s="34" customFormat="1">
      <c r="A118" s="656"/>
      <c r="B118" s="649" t="s">
        <v>14</v>
      </c>
      <c r="C118" s="77" t="s">
        <v>3</v>
      </c>
      <c r="D118" s="652" t="s">
        <v>439</v>
      </c>
      <c r="E118" s="653"/>
      <c r="F118" s="662" t="s">
        <v>15</v>
      </c>
      <c r="G118" s="663"/>
      <c r="H118" s="664"/>
      <c r="I118" s="77" t="s">
        <v>3</v>
      </c>
      <c r="J118" s="78" t="s">
        <v>81</v>
      </c>
      <c r="K118" s="676"/>
      <c r="L118" s="677"/>
    </row>
    <row r="119" spans="1:17" s="36" customFormat="1">
      <c r="A119" s="656"/>
      <c r="B119" s="650"/>
      <c r="C119" s="60" t="s">
        <v>16</v>
      </c>
      <c r="D119" s="657"/>
      <c r="E119" s="658"/>
      <c r="F119" s="665"/>
      <c r="G119" s="656"/>
      <c r="H119" s="666"/>
      <c r="I119" s="60" t="s">
        <v>16</v>
      </c>
      <c r="J119" s="79"/>
      <c r="K119" s="673"/>
      <c r="L119" s="674"/>
    </row>
    <row r="120" spans="1:17" s="36" customFormat="1" ht="13.5" thickBot="1">
      <c r="A120" s="656"/>
      <c r="B120" s="651"/>
      <c r="C120" s="76" t="s">
        <v>17</v>
      </c>
      <c r="D120" s="646" t="s">
        <v>433</v>
      </c>
      <c r="E120" s="647"/>
      <c r="F120" s="667"/>
      <c r="G120" s="668"/>
      <c r="H120" s="669"/>
      <c r="I120" s="76" t="s">
        <v>17</v>
      </c>
      <c r="J120" s="80" t="s">
        <v>433</v>
      </c>
      <c r="K120" s="673"/>
      <c r="L120" s="674"/>
    </row>
    <row r="121" spans="1:17" s="36" customFormat="1">
      <c r="A121" s="151"/>
      <c r="B121" s="151"/>
      <c r="E121" s="151"/>
      <c r="F121" s="151"/>
      <c r="G121" s="145"/>
      <c r="H121" s="145"/>
      <c r="I121" s="151"/>
      <c r="J121" s="34"/>
    </row>
    <row r="122" spans="1:17" s="36" customFormat="1">
      <c r="A122" s="151"/>
      <c r="B122" s="151"/>
      <c r="E122" s="151"/>
      <c r="F122" s="151"/>
      <c r="G122" s="145"/>
      <c r="H122" s="145"/>
      <c r="I122" s="151"/>
      <c r="J122" s="34"/>
    </row>
    <row r="123" spans="1:17" s="36" customFormat="1">
      <c r="A123" s="151"/>
      <c r="B123" s="151"/>
      <c r="E123" s="151"/>
      <c r="F123" s="151"/>
      <c r="G123" s="145"/>
      <c r="H123" s="145"/>
      <c r="I123" s="151"/>
      <c r="J123" s="34"/>
    </row>
    <row r="124" spans="1:17" s="33" customFormat="1">
      <c r="A124" s="30" t="s">
        <v>148</v>
      </c>
      <c r="B124" s="31"/>
      <c r="C124" s="32"/>
      <c r="E124" s="31"/>
      <c r="F124" s="31"/>
      <c r="G124" s="143"/>
      <c r="H124" s="143"/>
      <c r="I124" s="31"/>
      <c r="J124" s="32"/>
    </row>
    <row r="125" spans="1:17" s="34" customFormat="1">
      <c r="A125" s="28" t="s">
        <v>434</v>
      </c>
      <c r="B125" s="28"/>
      <c r="C125" s="29"/>
      <c r="E125" s="35"/>
      <c r="F125" s="35"/>
      <c r="G125" s="144"/>
      <c r="H125" s="144"/>
      <c r="I125" s="35"/>
    </row>
    <row r="126" spans="1:17" s="36" customFormat="1" ht="13.5" thickBot="1">
      <c r="A126" s="151"/>
      <c r="B126" s="151"/>
      <c r="E126" s="151"/>
      <c r="F126" s="151"/>
      <c r="G126" s="145"/>
      <c r="H126" s="145"/>
      <c r="I126" s="151"/>
      <c r="J126" s="34"/>
    </row>
    <row r="127" spans="1:17" s="40" customFormat="1" ht="25.5">
      <c r="A127" s="37" t="s">
        <v>26</v>
      </c>
      <c r="B127" s="61" t="s">
        <v>79</v>
      </c>
      <c r="C127" s="157" t="s">
        <v>139</v>
      </c>
      <c r="D127" s="654" t="s">
        <v>97</v>
      </c>
      <c r="E127" s="654"/>
      <c r="F127" s="654"/>
      <c r="G127" s="654"/>
      <c r="H127" s="654"/>
      <c r="I127" s="654"/>
      <c r="J127" s="39" t="s">
        <v>21</v>
      </c>
    </row>
    <row r="128" spans="1:17" s="40" customFormat="1">
      <c r="A128" s="158" t="s">
        <v>140</v>
      </c>
      <c r="B128" s="670" t="s">
        <v>76</v>
      </c>
      <c r="C128" s="671"/>
      <c r="D128" s="671"/>
      <c r="E128" s="671"/>
      <c r="F128" s="671"/>
      <c r="G128" s="671"/>
      <c r="H128" s="671"/>
      <c r="I128" s="672"/>
      <c r="J128" s="41"/>
      <c r="L128" s="67"/>
      <c r="M128" s="67"/>
      <c r="N128" s="67"/>
      <c r="O128" s="67"/>
    </row>
    <row r="129" spans="1:15" s="40" customFormat="1">
      <c r="A129" s="158"/>
      <c r="B129" s="156"/>
      <c r="C129" s="156"/>
      <c r="D129" s="648" t="s">
        <v>33</v>
      </c>
      <c r="E129" s="648"/>
      <c r="F129" s="648"/>
      <c r="G129" s="648"/>
      <c r="H129" s="648"/>
      <c r="I129" s="648"/>
      <c r="J129" s="41"/>
      <c r="L129" s="67"/>
      <c r="M129" s="67"/>
      <c r="N129" s="67"/>
      <c r="O129" s="67"/>
    </row>
    <row r="130" spans="1:15" s="40" customFormat="1" ht="63.75">
      <c r="A130" s="655" t="s">
        <v>244</v>
      </c>
      <c r="B130" s="648"/>
      <c r="C130" s="156" t="s">
        <v>146</v>
      </c>
      <c r="D130" s="156" t="s">
        <v>141</v>
      </c>
      <c r="E130" s="156" t="s">
        <v>142</v>
      </c>
      <c r="F130" s="156" t="s">
        <v>143</v>
      </c>
      <c r="G130" s="146" t="s">
        <v>144</v>
      </c>
      <c r="H130" s="146" t="s">
        <v>138</v>
      </c>
      <c r="I130" s="156" t="s">
        <v>145</v>
      </c>
      <c r="J130" s="41"/>
      <c r="L130" s="67"/>
      <c r="M130" s="67"/>
      <c r="N130" s="67"/>
      <c r="O130" s="67"/>
    </row>
    <row r="131" spans="1:15" s="40" customFormat="1" ht="42" customHeight="1">
      <c r="A131" s="42" t="s">
        <v>29</v>
      </c>
      <c r="B131" s="43" t="s">
        <v>177</v>
      </c>
      <c r="C131" s="62"/>
      <c r="D131" s="43"/>
      <c r="E131" s="46"/>
      <c r="F131" s="69"/>
      <c r="G131" s="142"/>
      <c r="H131" s="142"/>
      <c r="I131" s="47"/>
      <c r="J131" s="48"/>
      <c r="L131" s="67"/>
      <c r="M131" s="67"/>
      <c r="N131" s="67"/>
      <c r="O131" s="67"/>
    </row>
    <row r="132" spans="1:15" s="40" customFormat="1" ht="25.5">
      <c r="A132" s="42"/>
      <c r="B132" s="43"/>
      <c r="C132" s="156" t="s">
        <v>35</v>
      </c>
      <c r="D132" s="51" t="s">
        <v>158</v>
      </c>
      <c r="E132" s="140">
        <f>'Aneks 3 - v. 2022'!D169</f>
        <v>625107</v>
      </c>
      <c r="F132" s="140">
        <f>'Aneks 3 - v. 2022'!G169</f>
        <v>650000</v>
      </c>
      <c r="G132" s="140">
        <f>'Aneks 3 - v. 2022'!J169</f>
        <v>650000</v>
      </c>
      <c r="H132" s="140">
        <f>'Aneks 3 - v. 2022'!M169</f>
        <v>43727</v>
      </c>
      <c r="I132" s="47">
        <f>H132/G132</f>
        <v>6.7272307692307687E-2</v>
      </c>
      <c r="J132" s="49"/>
      <c r="K132" s="64"/>
      <c r="L132" s="67"/>
      <c r="M132" s="67"/>
      <c r="N132" s="67"/>
      <c r="O132" s="67"/>
    </row>
    <row r="133" spans="1:15" s="40" customFormat="1" ht="25.5">
      <c r="A133" s="42"/>
      <c r="B133" s="43"/>
      <c r="C133" s="156" t="s">
        <v>36</v>
      </c>
      <c r="D133" s="51" t="s">
        <v>235</v>
      </c>
      <c r="E133" s="140">
        <f>'Aneks 3 - v. 2022'!D170</f>
        <v>74</v>
      </c>
      <c r="F133" s="140">
        <f>'Aneks 3 - v. 2022'!G170</f>
        <v>0</v>
      </c>
      <c r="G133" s="140">
        <f>'Aneks 3 - v. 2022'!J170</f>
        <v>0</v>
      </c>
      <c r="H133" s="140">
        <f>'Aneks 3 - v. 2022'!M170</f>
        <v>0</v>
      </c>
      <c r="I133" s="47" t="e">
        <f>H133/G133</f>
        <v>#DIV/0!</v>
      </c>
      <c r="J133" s="49"/>
      <c r="K133" s="64"/>
      <c r="L133" s="67"/>
      <c r="M133" s="67"/>
      <c r="N133" s="67"/>
      <c r="O133" s="67"/>
    </row>
    <row r="134" spans="1:15" s="40" customFormat="1" ht="26.25" thickBot="1">
      <c r="A134" s="53"/>
      <c r="B134" s="65"/>
      <c r="C134" s="71" t="s">
        <v>23</v>
      </c>
      <c r="D134" s="72" t="s">
        <v>204</v>
      </c>
      <c r="E134" s="168">
        <f>'Aneks 3 - v. 2022'!D171</f>
        <v>56</v>
      </c>
      <c r="F134" s="168">
        <f>'Aneks 3 - v. 2022'!G171</f>
        <v>0</v>
      </c>
      <c r="G134" s="168">
        <f>'Aneks 3 - v. 2022'!J171</f>
        <v>0</v>
      </c>
      <c r="H134" s="168">
        <f>'Aneks 3 - v. 2022'!M171</f>
        <v>0</v>
      </c>
      <c r="I134" s="57" t="e">
        <f>H134/G134</f>
        <v>#DIV/0!</v>
      </c>
      <c r="J134" s="70"/>
      <c r="L134" s="67"/>
      <c r="M134" s="67"/>
      <c r="N134" s="67"/>
      <c r="O134" s="67"/>
    </row>
    <row r="135" spans="1:15" s="36" customFormat="1">
      <c r="A135" s="151"/>
      <c r="B135" s="151"/>
      <c r="E135" s="151"/>
      <c r="F135" s="151"/>
      <c r="G135" s="145"/>
      <c r="H135" s="145"/>
      <c r="I135" s="151"/>
      <c r="J135" s="34"/>
    </row>
    <row r="136" spans="1:15" s="36" customFormat="1" ht="13.5" thickBot="1">
      <c r="A136" s="151"/>
      <c r="B136" s="151"/>
      <c r="E136" s="151"/>
      <c r="F136" s="151"/>
      <c r="G136" s="145"/>
      <c r="H136" s="145"/>
      <c r="I136" s="151"/>
      <c r="J136" s="34"/>
    </row>
    <row r="137" spans="1:15" s="36" customFormat="1">
      <c r="A137" s="656"/>
      <c r="B137" s="649" t="s">
        <v>14</v>
      </c>
      <c r="C137" s="89" t="s">
        <v>3</v>
      </c>
      <c r="D137" s="652" t="s">
        <v>437</v>
      </c>
      <c r="E137" s="653"/>
      <c r="F137" s="662" t="s">
        <v>15</v>
      </c>
      <c r="G137" s="663"/>
      <c r="H137" s="664"/>
      <c r="I137" s="89" t="s">
        <v>3</v>
      </c>
      <c r="J137" s="78" t="s">
        <v>81</v>
      </c>
      <c r="K137" s="673"/>
      <c r="L137" s="674"/>
    </row>
    <row r="138" spans="1:15" s="36" customFormat="1">
      <c r="A138" s="656"/>
      <c r="B138" s="650"/>
      <c r="C138" s="60" t="s">
        <v>16</v>
      </c>
      <c r="D138" s="657"/>
      <c r="E138" s="658"/>
      <c r="F138" s="665"/>
      <c r="G138" s="656"/>
      <c r="H138" s="666"/>
      <c r="I138" s="60" t="s">
        <v>16</v>
      </c>
      <c r="J138" s="79"/>
      <c r="K138" s="673"/>
      <c r="L138" s="674"/>
    </row>
    <row r="139" spans="1:15" s="36" customFormat="1" ht="13.5" thickBot="1">
      <c r="A139" s="656"/>
      <c r="B139" s="651"/>
      <c r="C139" s="76" t="s">
        <v>17</v>
      </c>
      <c r="D139" s="646" t="s">
        <v>433</v>
      </c>
      <c r="E139" s="647"/>
      <c r="F139" s="667"/>
      <c r="G139" s="668"/>
      <c r="H139" s="669"/>
      <c r="I139" s="76" t="s">
        <v>17</v>
      </c>
      <c r="J139" s="80" t="s">
        <v>433</v>
      </c>
      <c r="K139" s="673"/>
      <c r="L139" s="674"/>
    </row>
    <row r="140" spans="1:15" s="36" customFormat="1">
      <c r="A140" s="151"/>
      <c r="B140" s="151"/>
      <c r="E140" s="151"/>
      <c r="F140" s="151"/>
      <c r="G140" s="145"/>
      <c r="H140" s="145"/>
      <c r="I140" s="151"/>
      <c r="J140" s="34"/>
    </row>
    <row r="141" spans="1:15" s="36" customFormat="1">
      <c r="A141" s="151"/>
      <c r="B141" s="151"/>
      <c r="E141" s="151"/>
      <c r="F141" s="151"/>
      <c r="G141" s="145"/>
      <c r="H141" s="145"/>
      <c r="I141" s="151"/>
      <c r="J141" s="34"/>
    </row>
    <row r="142" spans="1:15" s="36" customFormat="1">
      <c r="A142" s="151"/>
      <c r="B142" s="151"/>
      <c r="E142" s="151"/>
      <c r="F142" s="151"/>
      <c r="G142" s="145"/>
      <c r="H142" s="145"/>
      <c r="I142" s="151"/>
      <c r="J142" s="34"/>
    </row>
    <row r="143" spans="1:15" s="33" customFormat="1">
      <c r="A143" s="30" t="s">
        <v>148</v>
      </c>
      <c r="B143" s="31"/>
      <c r="C143" s="32"/>
      <c r="E143" s="31"/>
      <c r="F143" s="31"/>
      <c r="G143" s="143"/>
      <c r="H143" s="143"/>
      <c r="I143" s="31"/>
      <c r="J143" s="32"/>
    </row>
    <row r="144" spans="1:15" s="34" customFormat="1">
      <c r="A144" s="28" t="s">
        <v>434</v>
      </c>
      <c r="B144" s="28"/>
      <c r="C144" s="29"/>
      <c r="E144" s="35"/>
      <c r="F144" s="35"/>
      <c r="G144" s="144"/>
      <c r="H144" s="144"/>
      <c r="I144" s="35"/>
    </row>
    <row r="145" spans="1:16" s="36" customFormat="1" ht="13.5" thickBot="1">
      <c r="A145" s="151"/>
      <c r="B145" s="151"/>
      <c r="E145" s="151"/>
      <c r="F145" s="151"/>
      <c r="G145" s="145"/>
      <c r="H145" s="145"/>
      <c r="I145" s="151"/>
      <c r="J145" s="34"/>
    </row>
    <row r="146" spans="1:16" s="40" customFormat="1" ht="25.5">
      <c r="A146" s="37" t="s">
        <v>26</v>
      </c>
      <c r="B146" s="61">
        <v>10430</v>
      </c>
      <c r="C146" s="155" t="s">
        <v>139</v>
      </c>
      <c r="D146" s="654" t="s">
        <v>149</v>
      </c>
      <c r="E146" s="654"/>
      <c r="F146" s="654"/>
      <c r="G146" s="654"/>
      <c r="H146" s="654"/>
      <c r="I146" s="654"/>
      <c r="J146" s="39" t="s">
        <v>21</v>
      </c>
    </row>
    <row r="147" spans="1:16" s="40" customFormat="1">
      <c r="A147" s="154" t="s">
        <v>140</v>
      </c>
      <c r="B147" s="645" t="s">
        <v>179</v>
      </c>
      <c r="C147" s="645"/>
      <c r="D147" s="645"/>
      <c r="E147" s="645"/>
      <c r="F147" s="645"/>
      <c r="G147" s="645"/>
      <c r="H147" s="645"/>
      <c r="I147" s="645"/>
      <c r="J147" s="41"/>
    </row>
    <row r="148" spans="1:16" s="40" customFormat="1">
      <c r="A148" s="154"/>
      <c r="B148" s="153"/>
      <c r="C148" s="153"/>
      <c r="D148" s="648" t="s">
        <v>33</v>
      </c>
      <c r="E148" s="648"/>
      <c r="F148" s="648"/>
      <c r="G148" s="648"/>
      <c r="H148" s="648"/>
      <c r="I148" s="648"/>
      <c r="J148" s="41"/>
      <c r="K148" s="67"/>
      <c r="L148" s="675"/>
      <c r="M148" s="675"/>
      <c r="N148" s="675"/>
      <c r="O148" s="67"/>
      <c r="P148" s="67"/>
    </row>
    <row r="149" spans="1:16" s="40" customFormat="1" ht="63.75">
      <c r="A149" s="655" t="s">
        <v>244</v>
      </c>
      <c r="B149" s="648"/>
      <c r="C149" s="153" t="s">
        <v>146</v>
      </c>
      <c r="D149" s="153" t="s">
        <v>141</v>
      </c>
      <c r="E149" s="153" t="s">
        <v>142</v>
      </c>
      <c r="F149" s="153" t="s">
        <v>143</v>
      </c>
      <c r="G149" s="146" t="s">
        <v>144</v>
      </c>
      <c r="H149" s="146" t="s">
        <v>138</v>
      </c>
      <c r="I149" s="153" t="s">
        <v>145</v>
      </c>
      <c r="J149" s="41"/>
      <c r="K149" s="67"/>
      <c r="L149" s="675"/>
      <c r="M149" s="675"/>
      <c r="N149" s="675"/>
      <c r="O149" s="67"/>
      <c r="P149" s="67"/>
    </row>
    <row r="150" spans="1:16" s="40" customFormat="1" ht="51">
      <c r="A150" s="42" t="s">
        <v>29</v>
      </c>
      <c r="B150" s="43" t="s">
        <v>180</v>
      </c>
      <c r="C150" s="62"/>
      <c r="D150" s="43"/>
      <c r="E150" s="153"/>
      <c r="F150" s="69"/>
      <c r="G150" s="142"/>
      <c r="H150" s="142"/>
      <c r="I150" s="47"/>
      <c r="J150" s="63"/>
      <c r="K150" s="67"/>
      <c r="L150" s="67"/>
      <c r="M150" s="67"/>
      <c r="N150" s="67"/>
      <c r="O150" s="67"/>
      <c r="P150" s="67"/>
    </row>
    <row r="151" spans="1:16" s="40" customFormat="1" ht="25.5">
      <c r="A151" s="42"/>
      <c r="B151" s="43"/>
      <c r="C151" s="44" t="s">
        <v>35</v>
      </c>
      <c r="D151" s="73" t="s">
        <v>279</v>
      </c>
      <c r="E151" s="52">
        <f>'Aneks 3 - v. 2022'!D198</f>
        <v>65222</v>
      </c>
      <c r="F151" s="52">
        <f>'Aneks 3 - v. 2022'!G198</f>
        <v>68000</v>
      </c>
      <c r="G151" s="52">
        <f>'Aneks 3 - v. 2022'!J198</f>
        <v>67000</v>
      </c>
      <c r="H151" s="52">
        <f>'Aneks 3 - v. 2022'!M198</f>
        <v>64363</v>
      </c>
      <c r="I151" s="47">
        <f t="shared" ref="I151:I161" si="4">H151/G151</f>
        <v>0.96064179104477609</v>
      </c>
      <c r="J151" s="74"/>
      <c r="K151" s="67"/>
      <c r="L151" s="67"/>
      <c r="M151" s="67"/>
      <c r="N151" s="67"/>
      <c r="O151" s="67"/>
      <c r="P151" s="67"/>
    </row>
    <row r="152" spans="1:16" s="40" customFormat="1" ht="25.5">
      <c r="A152" s="42"/>
      <c r="B152" s="43"/>
      <c r="C152" s="44" t="s">
        <v>36</v>
      </c>
      <c r="D152" s="73" t="s">
        <v>280</v>
      </c>
      <c r="E152" s="52">
        <f>'Aneks 3 - v. 2022'!D199</f>
        <v>162581</v>
      </c>
      <c r="F152" s="52">
        <f>'Aneks 3 - v. 2022'!G199</f>
        <v>167000</v>
      </c>
      <c r="G152" s="52">
        <f>'Aneks 3 - v. 2022'!J199</f>
        <v>167000</v>
      </c>
      <c r="H152" s="52">
        <f>'Aneks 3 - v. 2022'!M199</f>
        <v>160815</v>
      </c>
      <c r="I152" s="47">
        <f t="shared" si="4"/>
        <v>0.96296407185628741</v>
      </c>
      <c r="J152" s="74"/>
      <c r="K152" s="67"/>
      <c r="L152" s="67"/>
      <c r="M152" s="67"/>
      <c r="N152" s="67"/>
      <c r="O152" s="67"/>
      <c r="P152" s="67"/>
    </row>
    <row r="153" spans="1:16" s="40" customFormat="1" ht="25.5">
      <c r="A153" s="42"/>
      <c r="B153" s="43"/>
      <c r="C153" s="44" t="s">
        <v>23</v>
      </c>
      <c r="D153" s="73" t="s">
        <v>281</v>
      </c>
      <c r="E153" s="52">
        <f>'Aneks 3 - v. 2022'!D200</f>
        <v>457</v>
      </c>
      <c r="F153" s="52">
        <f>'Aneks 3 - v. 2022'!G200</f>
        <v>450</v>
      </c>
      <c r="G153" s="52">
        <f>'Aneks 3 - v. 2022'!J200</f>
        <v>450</v>
      </c>
      <c r="H153" s="52">
        <f>'Aneks 3 - v. 2022'!M200</f>
        <v>193</v>
      </c>
      <c r="I153" s="47">
        <f t="shared" si="4"/>
        <v>0.42888888888888888</v>
      </c>
      <c r="J153" s="74"/>
      <c r="K153" s="67"/>
      <c r="L153" s="67"/>
      <c r="M153" s="67"/>
      <c r="N153" s="67"/>
      <c r="O153" s="67"/>
      <c r="P153" s="67"/>
    </row>
    <row r="154" spans="1:16" s="40" customFormat="1">
      <c r="A154" s="42"/>
      <c r="B154" s="43"/>
      <c r="C154" s="44" t="s">
        <v>24</v>
      </c>
      <c r="D154" s="73" t="s">
        <v>282</v>
      </c>
      <c r="E154" s="52">
        <f>'Aneks 3 - v. 2022'!D201</f>
        <v>43441</v>
      </c>
      <c r="F154" s="52">
        <f>'Aneks 3 - v. 2022'!G201</f>
        <v>35000</v>
      </c>
      <c r="G154" s="52">
        <f>'Aneks 3 - v. 2022'!J201</f>
        <v>35000</v>
      </c>
      <c r="H154" s="52">
        <f>'Aneks 3 - v. 2022'!M201</f>
        <v>12628</v>
      </c>
      <c r="I154" s="47">
        <f t="shared" si="4"/>
        <v>0.36080000000000001</v>
      </c>
      <c r="J154" s="49"/>
      <c r="K154" s="67"/>
      <c r="L154" s="67"/>
      <c r="M154" s="67"/>
      <c r="N154" s="67"/>
      <c r="O154" s="67"/>
      <c r="P154" s="67"/>
    </row>
    <row r="155" spans="1:16" s="40" customFormat="1" ht="25.5">
      <c r="A155" s="42"/>
      <c r="B155" s="43"/>
      <c r="C155" s="44" t="s">
        <v>32</v>
      </c>
      <c r="D155" s="73" t="s">
        <v>286</v>
      </c>
      <c r="E155" s="52">
        <f>'Aneks 3 - v. 2022'!D203</f>
        <v>0</v>
      </c>
      <c r="F155" s="52">
        <f>'Aneks 3 - v. 2022'!G203</f>
        <v>200</v>
      </c>
      <c r="G155" s="52">
        <f>'Aneks 3 - v. 2022'!J203</f>
        <v>200</v>
      </c>
      <c r="H155" s="52">
        <f>'Aneks 3 - v. 2022'!M203</f>
        <v>0</v>
      </c>
      <c r="I155" s="47">
        <f t="shared" si="4"/>
        <v>0</v>
      </c>
      <c r="J155" s="49"/>
      <c r="K155" s="67"/>
      <c r="L155" s="67"/>
      <c r="M155" s="67"/>
      <c r="N155" s="67"/>
      <c r="O155" s="67"/>
      <c r="P155" s="67"/>
    </row>
    <row r="156" spans="1:16" s="40" customFormat="1" ht="38.25">
      <c r="A156" s="42"/>
      <c r="B156" s="43"/>
      <c r="C156" s="44" t="s">
        <v>64</v>
      </c>
      <c r="D156" s="73" t="s">
        <v>287</v>
      </c>
      <c r="E156" s="52">
        <f>'Aneks 3 - v. 2022'!D204</f>
        <v>35</v>
      </c>
      <c r="F156" s="52">
        <f>'Aneks 3 - v. 2022'!G204</f>
        <v>35</v>
      </c>
      <c r="G156" s="52">
        <f>'Aneks 3 - v. 2022'!J204</f>
        <v>35</v>
      </c>
      <c r="H156" s="52">
        <f>'Aneks 3 - v. 2022'!M204</f>
        <v>35</v>
      </c>
      <c r="I156" s="47">
        <f t="shared" si="4"/>
        <v>1</v>
      </c>
      <c r="J156" s="49"/>
      <c r="K156" s="162"/>
      <c r="L156" s="162"/>
      <c r="M156" s="162"/>
      <c r="N156" s="162"/>
      <c r="O156" s="162"/>
      <c r="P156" s="162"/>
    </row>
    <row r="157" spans="1:16" s="40" customFormat="1" ht="25.5">
      <c r="A157" s="42"/>
      <c r="B157" s="43"/>
      <c r="C157" s="44" t="s">
        <v>65</v>
      </c>
      <c r="D157" s="73" t="s">
        <v>249</v>
      </c>
      <c r="E157" s="52">
        <f>'Aneks 3 - v. 2022'!D205</f>
        <v>0</v>
      </c>
      <c r="F157" s="52">
        <f>'Aneks 3 - v. 2022'!G205</f>
        <v>0</v>
      </c>
      <c r="G157" s="52">
        <f>'Aneks 3 - v. 2022'!J205</f>
        <v>0</v>
      </c>
      <c r="H157" s="52">
        <f>'Aneks 3 - v. 2022'!M205</f>
        <v>0</v>
      </c>
      <c r="I157" s="47" t="e">
        <f t="shared" si="4"/>
        <v>#DIV/0!</v>
      </c>
      <c r="J157" s="49"/>
      <c r="K157" s="162"/>
      <c r="L157" s="162"/>
      <c r="M157" s="162"/>
      <c r="N157" s="162"/>
      <c r="O157" s="162"/>
      <c r="P157" s="162"/>
    </row>
    <row r="158" spans="1:16" s="40" customFormat="1" ht="25.5">
      <c r="A158" s="42"/>
      <c r="B158" s="43"/>
      <c r="C158" s="44" t="s">
        <v>41</v>
      </c>
      <c r="D158" s="73" t="s">
        <v>284</v>
      </c>
      <c r="E158" s="52">
        <f>'Aneks 3 - v. 2022'!D206</f>
        <v>228</v>
      </c>
      <c r="F158" s="52">
        <f>'Aneks 3 - v. 2022'!G206</f>
        <v>230</v>
      </c>
      <c r="G158" s="52">
        <f>'Aneks 3 - v. 2022'!J206</f>
        <v>230</v>
      </c>
      <c r="H158" s="52">
        <f>'Aneks 3 - v. 2022'!M206</f>
        <v>197</v>
      </c>
      <c r="I158" s="47">
        <f t="shared" si="4"/>
        <v>0.85652173913043483</v>
      </c>
      <c r="J158" s="49"/>
      <c r="K158" s="162"/>
      <c r="L158" s="162"/>
      <c r="M158" s="162"/>
      <c r="N158" s="162"/>
      <c r="O158" s="162"/>
      <c r="P158" s="162"/>
    </row>
    <row r="159" spans="1:16" s="40" customFormat="1" ht="25.5">
      <c r="A159" s="42"/>
      <c r="B159" s="43"/>
      <c r="C159" s="44" t="s">
        <v>70</v>
      </c>
      <c r="D159" s="73" t="s">
        <v>285</v>
      </c>
      <c r="E159" s="52">
        <f>'Aneks 3 - v. 2022'!D207</f>
        <v>370</v>
      </c>
      <c r="F159" s="52">
        <f>'Aneks 3 - v. 2022'!G207</f>
        <v>350</v>
      </c>
      <c r="G159" s="52">
        <f>'Aneks 3 - v. 2022'!J207</f>
        <v>350</v>
      </c>
      <c r="H159" s="52">
        <f>'Aneks 3 - v. 2022'!M207</f>
        <v>288</v>
      </c>
      <c r="I159" s="47">
        <f t="shared" si="4"/>
        <v>0.82285714285714284</v>
      </c>
      <c r="J159" s="49"/>
      <c r="K159" s="162"/>
      <c r="L159" s="162"/>
      <c r="M159" s="162"/>
      <c r="N159" s="162"/>
      <c r="O159" s="162"/>
      <c r="P159" s="162"/>
    </row>
    <row r="160" spans="1:16" s="40" customFormat="1" ht="25.5">
      <c r="A160" s="42"/>
      <c r="B160" s="43"/>
      <c r="C160" s="44"/>
      <c r="D160" s="73" t="s">
        <v>83</v>
      </c>
      <c r="E160" s="52">
        <f>'Aneks 3 - v. 2022'!D208</f>
        <v>0</v>
      </c>
      <c r="F160" s="52">
        <f>'Aneks 3 - v. 2022'!G208</f>
        <v>0</v>
      </c>
      <c r="G160" s="52">
        <f>'Aneks 3 - v. 2022'!J208</f>
        <v>197</v>
      </c>
      <c r="H160" s="52">
        <f>'Aneks 3 - v. 2022'!M208</f>
        <v>197</v>
      </c>
      <c r="I160" s="47">
        <f t="shared" si="4"/>
        <v>1</v>
      </c>
      <c r="J160" s="49"/>
      <c r="K160" s="381"/>
      <c r="L160" s="381"/>
      <c r="M160" s="381"/>
      <c r="N160" s="381"/>
      <c r="O160" s="381"/>
      <c r="P160" s="381"/>
    </row>
    <row r="161" spans="1:16" s="40" customFormat="1" ht="25.5">
      <c r="A161" s="42"/>
      <c r="B161" s="43"/>
      <c r="C161" s="44" t="s">
        <v>71</v>
      </c>
      <c r="D161" s="73" t="s">
        <v>418</v>
      </c>
      <c r="E161" s="52">
        <f>'Aneks 3 - v. 2022'!D212</f>
        <v>43</v>
      </c>
      <c r="F161" s="52">
        <f>'Aneks 3 - v. 2022'!G212</f>
        <v>0</v>
      </c>
      <c r="G161" s="52">
        <f>'Aneks 3 - v. 2022'!J212</f>
        <v>0</v>
      </c>
      <c r="H161" s="52">
        <f>'Aneks 3 - v. 2022'!M212</f>
        <v>0</v>
      </c>
      <c r="I161" s="47" t="e">
        <f t="shared" si="4"/>
        <v>#DIV/0!</v>
      </c>
      <c r="J161" s="49"/>
      <c r="K161" s="373"/>
      <c r="L161" s="373"/>
      <c r="M161" s="373"/>
      <c r="N161" s="373"/>
      <c r="O161" s="373"/>
      <c r="P161" s="373"/>
    </row>
    <row r="162" spans="1:16" s="40" customFormat="1" ht="51">
      <c r="A162" s="42" t="s">
        <v>90</v>
      </c>
      <c r="B162" s="43" t="s">
        <v>181</v>
      </c>
      <c r="C162" s="44"/>
      <c r="D162" s="73"/>
      <c r="E162" s="52"/>
      <c r="F162" s="52"/>
      <c r="G162" s="52"/>
      <c r="H162" s="52"/>
      <c r="I162" s="47"/>
      <c r="J162" s="63"/>
      <c r="K162" s="67"/>
      <c r="L162" s="67"/>
      <c r="M162" s="67"/>
      <c r="N162" s="67"/>
      <c r="O162" s="67"/>
      <c r="P162" s="67"/>
    </row>
    <row r="163" spans="1:16" s="40" customFormat="1">
      <c r="A163" s="42"/>
      <c r="B163" s="43"/>
      <c r="C163" s="85" t="s">
        <v>25</v>
      </c>
      <c r="D163" s="73" t="s">
        <v>161</v>
      </c>
      <c r="E163" s="52">
        <f>'Aneks 3 - v. 2022'!D202</f>
        <v>1</v>
      </c>
      <c r="F163" s="52">
        <f>'Aneks 3 - v. 2022'!G202</f>
        <v>1</v>
      </c>
      <c r="G163" s="52">
        <f>'Aneks 3 - v. 2022'!J202</f>
        <v>1</v>
      </c>
      <c r="H163" s="52">
        <f>'Aneks 3 - v. 2022'!M202</f>
        <v>1</v>
      </c>
      <c r="I163" s="47">
        <f>H163/G163</f>
        <v>1</v>
      </c>
      <c r="J163" s="63"/>
      <c r="K163" s="67"/>
      <c r="L163" s="67"/>
      <c r="M163" s="67"/>
      <c r="N163" s="67"/>
      <c r="O163" s="67"/>
      <c r="P163" s="67"/>
    </row>
    <row r="164" spans="1:16" s="40" customFormat="1">
      <c r="A164" s="68"/>
      <c r="B164" s="43"/>
      <c r="C164" s="165" t="s">
        <v>72</v>
      </c>
      <c r="D164" s="73" t="s">
        <v>205</v>
      </c>
      <c r="E164" s="52">
        <f>'Aneks 3 - v. 2022'!D213</f>
        <v>1</v>
      </c>
      <c r="F164" s="52">
        <f>'Aneks 3 - v. 2022'!G213</f>
        <v>1</v>
      </c>
      <c r="G164" s="52">
        <f>'Aneks 3 - v. 2022'!J213</f>
        <v>1</v>
      </c>
      <c r="H164" s="52">
        <f>'Aneks 3 - v. 2022'!M213</f>
        <v>1</v>
      </c>
      <c r="I164" s="47">
        <f>H164/G164</f>
        <v>1</v>
      </c>
      <c r="J164" s="63"/>
      <c r="K164" s="67"/>
      <c r="L164" s="67"/>
      <c r="M164" s="67"/>
      <c r="N164" s="67"/>
      <c r="O164" s="67"/>
      <c r="P164" s="67"/>
    </row>
    <row r="165" spans="1:16" s="40" customFormat="1">
      <c r="A165" s="68"/>
      <c r="B165" s="43"/>
      <c r="C165" s="59" t="s">
        <v>207</v>
      </c>
      <c r="D165" s="73" t="s">
        <v>242</v>
      </c>
      <c r="E165" s="52">
        <f>'Aneks 3 - v. 2022'!D214</f>
        <v>0</v>
      </c>
      <c r="F165" s="52">
        <f>'Aneks 3 - v. 2022'!G214</f>
        <v>0</v>
      </c>
      <c r="G165" s="52">
        <f>'Aneks 3 - v. 2022'!J214</f>
        <v>0</v>
      </c>
      <c r="H165" s="52">
        <f>'Aneks 3 - v. 2022'!M214</f>
        <v>0</v>
      </c>
      <c r="I165" s="47" t="e">
        <f>H165/G165</f>
        <v>#DIV/0!</v>
      </c>
      <c r="J165" s="63"/>
      <c r="K165" s="67"/>
      <c r="L165" s="67"/>
      <c r="M165" s="67"/>
      <c r="N165" s="67"/>
      <c r="O165" s="67"/>
      <c r="P165" s="67"/>
    </row>
    <row r="166" spans="1:16" s="40" customFormat="1" ht="13.5" thickBot="1">
      <c r="A166" s="75"/>
      <c r="B166" s="65"/>
      <c r="C166" s="176" t="s">
        <v>208</v>
      </c>
      <c r="D166" s="72" t="s">
        <v>196</v>
      </c>
      <c r="E166" s="52">
        <f>'Aneks 3 - v. 2022'!D215</f>
        <v>1224</v>
      </c>
      <c r="F166" s="52">
        <f>'Aneks 3 - v. 2022'!G215</f>
        <v>350</v>
      </c>
      <c r="G166" s="52">
        <f>'Aneks 3 - v. 2022'!J215</f>
        <v>350</v>
      </c>
      <c r="H166" s="52">
        <f>'Aneks 3 - v. 2022'!M215</f>
        <v>0</v>
      </c>
      <c r="I166" s="57">
        <f>H166/G166</f>
        <v>0</v>
      </c>
      <c r="J166" s="58"/>
      <c r="K166" s="67"/>
      <c r="L166" s="67"/>
      <c r="M166" s="67"/>
      <c r="N166" s="67"/>
      <c r="O166" s="67"/>
      <c r="P166" s="67"/>
    </row>
    <row r="167" spans="1:16" s="36" customFormat="1" ht="13.5" thickBot="1">
      <c r="A167" s="151"/>
      <c r="B167" s="151"/>
      <c r="E167" s="151"/>
      <c r="F167" s="151"/>
      <c r="G167" s="145"/>
      <c r="H167" s="145"/>
      <c r="I167" s="151"/>
      <c r="J167" s="34"/>
      <c r="K167" s="67"/>
      <c r="L167" s="67"/>
      <c r="M167" s="67"/>
      <c r="N167" s="67"/>
      <c r="O167" s="67"/>
      <c r="P167" s="67"/>
    </row>
    <row r="168" spans="1:16" s="34" customFormat="1">
      <c r="A168" s="656"/>
      <c r="B168" s="649" t="s">
        <v>14</v>
      </c>
      <c r="C168" s="77" t="s">
        <v>3</v>
      </c>
      <c r="D168" s="652" t="s">
        <v>436</v>
      </c>
      <c r="E168" s="653"/>
      <c r="F168" s="662" t="s">
        <v>15</v>
      </c>
      <c r="G168" s="663"/>
      <c r="H168" s="664"/>
      <c r="I168" s="77" t="s">
        <v>3</v>
      </c>
      <c r="J168" s="78" t="s">
        <v>81</v>
      </c>
      <c r="K168" s="675"/>
      <c r="L168" s="675"/>
      <c r="M168" s="67"/>
      <c r="N168" s="67"/>
      <c r="O168" s="67"/>
      <c r="P168" s="67"/>
    </row>
    <row r="169" spans="1:16" s="36" customFormat="1">
      <c r="A169" s="656"/>
      <c r="B169" s="650"/>
      <c r="C169" s="60" t="s">
        <v>16</v>
      </c>
      <c r="D169" s="657"/>
      <c r="E169" s="658"/>
      <c r="F169" s="665"/>
      <c r="G169" s="656"/>
      <c r="H169" s="666"/>
      <c r="I169" s="60" t="s">
        <v>16</v>
      </c>
      <c r="J169" s="79"/>
      <c r="K169" s="675"/>
      <c r="L169" s="675"/>
      <c r="M169" s="67"/>
      <c r="N169" s="67"/>
      <c r="O169" s="67"/>
      <c r="P169" s="67"/>
    </row>
    <row r="170" spans="1:16" s="36" customFormat="1" ht="13.5" thickBot="1">
      <c r="A170" s="656"/>
      <c r="B170" s="651"/>
      <c r="C170" s="76" t="s">
        <v>17</v>
      </c>
      <c r="D170" s="646" t="s">
        <v>433</v>
      </c>
      <c r="E170" s="647"/>
      <c r="F170" s="667"/>
      <c r="G170" s="668"/>
      <c r="H170" s="669"/>
      <c r="I170" s="76" t="s">
        <v>17</v>
      </c>
      <c r="J170" s="80" t="s">
        <v>433</v>
      </c>
      <c r="K170" s="675"/>
      <c r="L170" s="675"/>
      <c r="M170" s="67"/>
      <c r="N170" s="67"/>
      <c r="O170" s="67"/>
      <c r="P170" s="67"/>
    </row>
    <row r="171" spans="1:16" s="36" customFormat="1">
      <c r="A171" s="151"/>
      <c r="B171" s="151"/>
      <c r="E171" s="151"/>
      <c r="F171" s="151"/>
      <c r="G171" s="145"/>
      <c r="H171" s="145"/>
      <c r="I171" s="151"/>
      <c r="J171" s="34"/>
      <c r="K171" s="67"/>
      <c r="L171" s="67"/>
      <c r="M171" s="67"/>
      <c r="N171" s="67"/>
      <c r="O171" s="67"/>
      <c r="P171" s="67"/>
    </row>
    <row r="172" spans="1:16" s="36" customFormat="1">
      <c r="A172" s="151"/>
      <c r="B172" s="151"/>
      <c r="E172" s="151"/>
      <c r="F172" s="151"/>
      <c r="G172" s="145"/>
      <c r="H172" s="145"/>
      <c r="I172" s="151"/>
      <c r="J172" s="34"/>
      <c r="K172" s="67"/>
      <c r="L172" s="67"/>
      <c r="M172" s="67"/>
      <c r="N172" s="67"/>
      <c r="O172" s="67"/>
      <c r="P172" s="67"/>
    </row>
    <row r="173" spans="1:16" s="36" customFormat="1">
      <c r="A173" s="151"/>
      <c r="B173" s="151"/>
      <c r="E173" s="151"/>
      <c r="F173" s="151"/>
      <c r="G173" s="145"/>
      <c r="H173" s="145"/>
      <c r="I173" s="151"/>
      <c r="J173" s="34"/>
      <c r="K173" s="67"/>
      <c r="L173" s="67"/>
      <c r="M173" s="67"/>
      <c r="N173" s="67"/>
      <c r="O173" s="67"/>
      <c r="P173" s="67"/>
    </row>
    <row r="174" spans="1:16" s="33" customFormat="1">
      <c r="A174" s="30" t="s">
        <v>148</v>
      </c>
      <c r="B174" s="31"/>
      <c r="C174" s="32"/>
      <c r="E174" s="31"/>
      <c r="F174" s="31"/>
      <c r="G174" s="143"/>
      <c r="H174" s="143"/>
      <c r="I174" s="31"/>
      <c r="J174" s="32"/>
      <c r="K174" s="67"/>
      <c r="L174" s="67"/>
      <c r="M174" s="67"/>
      <c r="N174" s="67"/>
      <c r="O174" s="67"/>
      <c r="P174" s="67"/>
    </row>
    <row r="175" spans="1:16" s="34" customFormat="1">
      <c r="A175" s="28" t="s">
        <v>434</v>
      </c>
      <c r="B175" s="28"/>
      <c r="C175" s="29"/>
      <c r="E175" s="35"/>
      <c r="F175" s="35"/>
      <c r="G175" s="144"/>
      <c r="H175" s="144"/>
      <c r="I175" s="35"/>
      <c r="K175" s="67"/>
      <c r="L175" s="67"/>
      <c r="M175" s="67"/>
      <c r="N175" s="67"/>
      <c r="O175" s="67"/>
      <c r="P175" s="67"/>
    </row>
    <row r="176" spans="1:16" s="36" customFormat="1" ht="13.5" thickBot="1">
      <c r="A176" s="151"/>
      <c r="B176" s="151"/>
      <c r="E176" s="151"/>
      <c r="F176" s="151"/>
      <c r="G176" s="145"/>
      <c r="H176" s="145"/>
      <c r="I176" s="151"/>
      <c r="J176" s="34"/>
      <c r="K176" s="67"/>
      <c r="L176" s="67"/>
      <c r="M176" s="67"/>
      <c r="N176" s="67"/>
      <c r="O176" s="67"/>
      <c r="P176" s="67"/>
    </row>
    <row r="177" spans="1:16" s="40" customFormat="1" ht="25.5">
      <c r="A177" s="37" t="s">
        <v>26</v>
      </c>
      <c r="B177" s="61" t="s">
        <v>80</v>
      </c>
      <c r="C177" s="155" t="s">
        <v>139</v>
      </c>
      <c r="D177" s="654" t="s">
        <v>147</v>
      </c>
      <c r="E177" s="654"/>
      <c r="F177" s="654"/>
      <c r="G177" s="654"/>
      <c r="H177" s="654"/>
      <c r="I177" s="654"/>
      <c r="J177" s="39" t="s">
        <v>21</v>
      </c>
      <c r="K177" s="67"/>
      <c r="L177" s="67"/>
      <c r="M177" s="67"/>
      <c r="N177" s="67"/>
      <c r="O177" s="67"/>
      <c r="P177" s="67"/>
    </row>
    <row r="178" spans="1:16" s="40" customFormat="1">
      <c r="A178" s="154" t="s">
        <v>140</v>
      </c>
      <c r="B178" s="670" t="s">
        <v>91</v>
      </c>
      <c r="C178" s="671"/>
      <c r="D178" s="671"/>
      <c r="E178" s="671"/>
      <c r="F178" s="671"/>
      <c r="G178" s="671"/>
      <c r="H178" s="671"/>
      <c r="I178" s="672"/>
      <c r="J178" s="41"/>
      <c r="K178" s="67"/>
      <c r="L178" s="67"/>
      <c r="M178" s="67"/>
      <c r="N178" s="67"/>
      <c r="O178" s="67"/>
      <c r="P178" s="67"/>
    </row>
    <row r="179" spans="1:16" s="40" customFormat="1">
      <c r="A179" s="154"/>
      <c r="B179" s="153"/>
      <c r="C179" s="153"/>
      <c r="D179" s="648" t="s">
        <v>33</v>
      </c>
      <c r="E179" s="648"/>
      <c r="F179" s="648"/>
      <c r="G179" s="648"/>
      <c r="H179" s="648"/>
      <c r="I179" s="648"/>
      <c r="J179" s="41"/>
      <c r="K179" s="67"/>
      <c r="L179" s="67"/>
      <c r="M179" s="67"/>
      <c r="N179" s="67"/>
      <c r="O179" s="67"/>
      <c r="P179" s="67"/>
    </row>
    <row r="180" spans="1:16" s="40" customFormat="1" ht="63.75">
      <c r="A180" s="655" t="s">
        <v>244</v>
      </c>
      <c r="B180" s="648"/>
      <c r="C180" s="153" t="s">
        <v>146</v>
      </c>
      <c r="D180" s="153" t="s">
        <v>141</v>
      </c>
      <c r="E180" s="153" t="s">
        <v>142</v>
      </c>
      <c r="F180" s="153" t="s">
        <v>143</v>
      </c>
      <c r="G180" s="146" t="s">
        <v>144</v>
      </c>
      <c r="H180" s="146" t="s">
        <v>138</v>
      </c>
      <c r="I180" s="153" t="s">
        <v>145</v>
      </c>
      <c r="J180" s="41"/>
      <c r="K180" s="67"/>
      <c r="L180" s="67"/>
      <c r="M180" s="67"/>
      <c r="N180" s="67"/>
      <c r="O180" s="67"/>
      <c r="P180" s="67"/>
    </row>
    <row r="181" spans="1:16" s="40" customFormat="1" ht="51">
      <c r="A181" s="42" t="s">
        <v>29</v>
      </c>
      <c r="B181" s="43" t="s">
        <v>182</v>
      </c>
      <c r="C181" s="62"/>
      <c r="D181" s="43"/>
      <c r="E181" s="46"/>
      <c r="F181" s="69"/>
      <c r="G181" s="142"/>
      <c r="H181" s="149"/>
      <c r="I181" s="47"/>
      <c r="J181" s="48"/>
      <c r="L181" s="67"/>
      <c r="M181" s="67"/>
      <c r="N181" s="67"/>
      <c r="O181" s="67"/>
      <c r="P181" s="67"/>
    </row>
    <row r="182" spans="1:16" s="40" customFormat="1">
      <c r="A182" s="42"/>
      <c r="B182" s="43"/>
      <c r="C182" s="44" t="s">
        <v>35</v>
      </c>
      <c r="D182" s="73" t="s">
        <v>87</v>
      </c>
      <c r="E182" s="52">
        <f>'Aneks 3 - v. 2022'!D240</f>
        <v>750</v>
      </c>
      <c r="F182" s="52">
        <f>'Aneks 3 - v. 2022'!G240</f>
        <v>800</v>
      </c>
      <c r="G182" s="52">
        <f>'Aneks 3 - v. 2022'!J240</f>
        <v>800</v>
      </c>
      <c r="H182" s="52">
        <f>'Aneks 3 - v. 2022'!M240</f>
        <v>200</v>
      </c>
      <c r="I182" s="47">
        <f>H182/G182</f>
        <v>0.25</v>
      </c>
      <c r="J182" s="49"/>
      <c r="K182" s="64"/>
      <c r="L182" s="67"/>
      <c r="M182" s="67"/>
      <c r="N182" s="67"/>
      <c r="O182" s="67"/>
      <c r="P182" s="67"/>
    </row>
    <row r="183" spans="1:16" s="40" customFormat="1" ht="25.5">
      <c r="A183" s="42" t="s">
        <v>90</v>
      </c>
      <c r="B183" s="43" t="s">
        <v>183</v>
      </c>
      <c r="C183" s="153"/>
      <c r="D183" s="73"/>
      <c r="E183" s="52"/>
      <c r="F183" s="52"/>
      <c r="G183" s="52"/>
      <c r="H183" s="52"/>
      <c r="I183" s="47"/>
      <c r="J183" s="48"/>
      <c r="K183" s="64"/>
      <c r="L183" s="67"/>
      <c r="M183" s="67"/>
      <c r="N183" s="67"/>
      <c r="O183" s="67"/>
      <c r="P183" s="67"/>
    </row>
    <row r="184" spans="1:16" s="40" customFormat="1" ht="25.5">
      <c r="A184" s="42"/>
      <c r="B184" s="43"/>
      <c r="C184" s="153" t="s">
        <v>36</v>
      </c>
      <c r="D184" s="73" t="s">
        <v>166</v>
      </c>
      <c r="E184" s="52">
        <f>'Aneks 3 - v. 2022'!D241</f>
        <v>0</v>
      </c>
      <c r="F184" s="52">
        <f>'Aneks 3 - v. 2022'!G241</f>
        <v>7300</v>
      </c>
      <c r="G184" s="52">
        <f>'Aneks 3 - v. 2022'!J241</f>
        <v>7300</v>
      </c>
      <c r="H184" s="52">
        <f>'Aneks 3 - v. 2022'!M241</f>
        <v>0</v>
      </c>
      <c r="I184" s="47">
        <f>H184/G184</f>
        <v>0</v>
      </c>
      <c r="J184" s="49"/>
      <c r="K184" s="64"/>
    </row>
    <row r="185" spans="1:16" s="40" customFormat="1" ht="13.5" thickBot="1">
      <c r="A185" s="53"/>
      <c r="B185" s="65"/>
      <c r="C185" s="54" t="s">
        <v>23</v>
      </c>
      <c r="D185" s="55" t="s">
        <v>243</v>
      </c>
      <c r="E185" s="172">
        <f>'Aneks 3 - v. 2022'!D243</f>
        <v>0</v>
      </c>
      <c r="F185" s="173">
        <f>'Aneks 3 - v. 2022'!G243</f>
        <v>0</v>
      </c>
      <c r="G185" s="159">
        <f>'Aneks 3 - v. 2022'!J243</f>
        <v>0</v>
      </c>
      <c r="H185" s="159">
        <f>'Aneks 3 - v. 2022'!M243</f>
        <v>0</v>
      </c>
      <c r="I185" s="57" t="e">
        <f>H185/G185</f>
        <v>#DIV/0!</v>
      </c>
      <c r="J185" s="70"/>
    </row>
    <row r="186" spans="1:16" s="36" customFormat="1">
      <c r="A186" s="151"/>
      <c r="B186" s="151"/>
      <c r="E186" s="151"/>
      <c r="F186" s="151"/>
      <c r="G186" s="145"/>
      <c r="H186" s="104"/>
      <c r="I186" s="151"/>
      <c r="J186" s="34"/>
    </row>
    <row r="187" spans="1:16" s="36" customFormat="1" ht="13.5" thickBot="1">
      <c r="A187" s="151"/>
      <c r="B187" s="151"/>
      <c r="E187" s="151"/>
      <c r="F187" s="151"/>
      <c r="G187" s="145"/>
      <c r="H187" s="145"/>
      <c r="I187" s="151"/>
      <c r="J187" s="34"/>
    </row>
    <row r="188" spans="1:16" s="34" customFormat="1">
      <c r="A188" s="656"/>
      <c r="B188" s="659" t="s">
        <v>14</v>
      </c>
      <c r="C188" s="77" t="s">
        <v>3</v>
      </c>
      <c r="D188" s="652" t="s">
        <v>136</v>
      </c>
      <c r="E188" s="653"/>
      <c r="F188" s="662" t="s">
        <v>15</v>
      </c>
      <c r="G188" s="663"/>
      <c r="H188" s="664"/>
      <c r="I188" s="77" t="s">
        <v>3</v>
      </c>
      <c r="J188" s="78" t="s">
        <v>81</v>
      </c>
      <c r="K188" s="676"/>
      <c r="L188" s="677"/>
    </row>
    <row r="189" spans="1:16" s="36" customFormat="1">
      <c r="A189" s="656"/>
      <c r="B189" s="660"/>
      <c r="C189" s="60" t="s">
        <v>16</v>
      </c>
      <c r="D189" s="657"/>
      <c r="E189" s="658"/>
      <c r="F189" s="665"/>
      <c r="G189" s="656"/>
      <c r="H189" s="666"/>
      <c r="I189" s="60" t="s">
        <v>16</v>
      </c>
      <c r="J189" s="79"/>
      <c r="K189" s="673"/>
      <c r="L189" s="674"/>
    </row>
    <row r="190" spans="1:16" s="36" customFormat="1" ht="13.5" thickBot="1">
      <c r="A190" s="656"/>
      <c r="B190" s="661"/>
      <c r="C190" s="76" t="s">
        <v>17</v>
      </c>
      <c r="D190" s="646" t="s">
        <v>433</v>
      </c>
      <c r="E190" s="647"/>
      <c r="F190" s="667"/>
      <c r="G190" s="668"/>
      <c r="H190" s="669"/>
      <c r="I190" s="76" t="s">
        <v>17</v>
      </c>
      <c r="J190" s="80" t="s">
        <v>433</v>
      </c>
      <c r="K190" s="673"/>
      <c r="L190" s="674"/>
    </row>
    <row r="191" spans="1:16" s="36" customFormat="1">
      <c r="A191" s="151"/>
      <c r="B191" s="151"/>
      <c r="E191" s="151"/>
      <c r="F191" s="151"/>
      <c r="G191" s="145"/>
      <c r="H191" s="145"/>
      <c r="I191" s="151"/>
      <c r="J191" s="34"/>
    </row>
    <row r="192" spans="1:16" s="36" customFormat="1">
      <c r="A192" s="151"/>
      <c r="B192" s="151"/>
      <c r="E192" s="151"/>
      <c r="F192" s="151"/>
      <c r="G192" s="145"/>
      <c r="H192" s="145"/>
      <c r="I192" s="151"/>
      <c r="J192" s="34"/>
    </row>
    <row r="193" spans="1:10" s="36" customFormat="1">
      <c r="A193" s="151"/>
      <c r="B193" s="151"/>
      <c r="E193" s="151"/>
      <c r="F193" s="151"/>
      <c r="G193" s="145"/>
      <c r="H193" s="145"/>
      <c r="I193" s="151"/>
      <c r="J193" s="34"/>
    </row>
    <row r="194" spans="1:10" s="36" customFormat="1">
      <c r="A194" s="151"/>
      <c r="B194" s="151"/>
      <c r="E194" s="151"/>
      <c r="F194" s="151"/>
      <c r="G194" s="145"/>
      <c r="H194" s="145"/>
      <c r="I194" s="151"/>
      <c r="J194" s="34"/>
    </row>
    <row r="195" spans="1:10" s="36" customFormat="1">
      <c r="A195" s="151"/>
      <c r="B195" s="151"/>
      <c r="E195" s="151"/>
      <c r="F195" s="151"/>
      <c r="G195" s="145"/>
      <c r="H195" s="145"/>
      <c r="I195" s="151"/>
      <c r="J195" s="34"/>
    </row>
  </sheetData>
  <mergeCells count="99">
    <mergeCell ref="O99:O100"/>
    <mergeCell ref="P99:P100"/>
    <mergeCell ref="K119:L119"/>
    <mergeCell ref="M148:M149"/>
    <mergeCell ref="N148:N149"/>
    <mergeCell ref="L99:L100"/>
    <mergeCell ref="K137:L137"/>
    <mergeCell ref="M99:M100"/>
    <mergeCell ref="N99:N100"/>
    <mergeCell ref="K120:L120"/>
    <mergeCell ref="K118:L118"/>
    <mergeCell ref="A137:A139"/>
    <mergeCell ref="D99:I99"/>
    <mergeCell ref="D120:E120"/>
    <mergeCell ref="D129:I129"/>
    <mergeCell ref="A130:B130"/>
    <mergeCell ref="D119:E119"/>
    <mergeCell ref="B128:I128"/>
    <mergeCell ref="F118:H120"/>
    <mergeCell ref="F137:H139"/>
    <mergeCell ref="D127:I127"/>
    <mergeCell ref="K23:L23"/>
    <mergeCell ref="D24:E24"/>
    <mergeCell ref="K24:L24"/>
    <mergeCell ref="D25:E25"/>
    <mergeCell ref="K25:L25"/>
    <mergeCell ref="D33:I33"/>
    <mergeCell ref="D31:I31"/>
    <mergeCell ref="B32:I32"/>
    <mergeCell ref="D5:I5"/>
    <mergeCell ref="D7:I7"/>
    <mergeCell ref="A8:B8"/>
    <mergeCell ref="A23:A25"/>
    <mergeCell ref="B23:B25"/>
    <mergeCell ref="D23:E23"/>
    <mergeCell ref="F23:H25"/>
    <mergeCell ref="B6:I6"/>
    <mergeCell ref="A34:B34"/>
    <mergeCell ref="A50:A52"/>
    <mergeCell ref="B50:B52"/>
    <mergeCell ref="D50:E50"/>
    <mergeCell ref="D58:I58"/>
    <mergeCell ref="K139:L139"/>
    <mergeCell ref="K138:L138"/>
    <mergeCell ref="L148:L149"/>
    <mergeCell ref="K50:L50"/>
    <mergeCell ref="D51:E51"/>
    <mergeCell ref="K51:L51"/>
    <mergeCell ref="D52:E52"/>
    <mergeCell ref="K52:L52"/>
    <mergeCell ref="F50:H52"/>
    <mergeCell ref="K88:L88"/>
    <mergeCell ref="D89:E89"/>
    <mergeCell ref="K89:L89"/>
    <mergeCell ref="D90:E90"/>
    <mergeCell ref="K90:L90"/>
    <mergeCell ref="D88:E88"/>
    <mergeCell ref="F88:H90"/>
    <mergeCell ref="K189:L189"/>
    <mergeCell ref="D190:E190"/>
    <mergeCell ref="K190:L190"/>
    <mergeCell ref="D148:I148"/>
    <mergeCell ref="K168:L168"/>
    <mergeCell ref="D169:E169"/>
    <mergeCell ref="K169:L169"/>
    <mergeCell ref="D170:E170"/>
    <mergeCell ref="D168:E168"/>
    <mergeCell ref="K188:L188"/>
    <mergeCell ref="K170:L170"/>
    <mergeCell ref="F168:H170"/>
    <mergeCell ref="A188:A190"/>
    <mergeCell ref="B188:B190"/>
    <mergeCell ref="D188:E188"/>
    <mergeCell ref="F188:H190"/>
    <mergeCell ref="D146:I146"/>
    <mergeCell ref="D179:I179"/>
    <mergeCell ref="A180:B180"/>
    <mergeCell ref="D177:I177"/>
    <mergeCell ref="B178:I178"/>
    <mergeCell ref="A149:B149"/>
    <mergeCell ref="A168:A170"/>
    <mergeCell ref="B168:B170"/>
    <mergeCell ref="D189:E189"/>
    <mergeCell ref="B59:I59"/>
    <mergeCell ref="B98:I98"/>
    <mergeCell ref="B147:I147"/>
    <mergeCell ref="D139:E139"/>
    <mergeCell ref="D60:I60"/>
    <mergeCell ref="B137:B139"/>
    <mergeCell ref="D137:E137"/>
    <mergeCell ref="D97:I97"/>
    <mergeCell ref="B88:B90"/>
    <mergeCell ref="A61:B61"/>
    <mergeCell ref="A88:A90"/>
    <mergeCell ref="D138:E138"/>
    <mergeCell ref="A100:B100"/>
    <mergeCell ref="A118:A120"/>
    <mergeCell ref="B118:B120"/>
    <mergeCell ref="D118:E118"/>
  </mergeCells>
  <pageMargins left="0" right="0" top="0" bottom="0" header="0" footer="0"/>
  <pageSetup paperSize="9" scale="70" orientation="landscape" horizontalDpi="4294967293" verticalDpi="4294967293" r:id="rId1"/>
  <rowBreaks count="6" manualBreakCount="6">
    <brk id="26" max="9" man="1"/>
    <brk id="53" max="9" man="1"/>
    <brk id="92" max="9" man="1"/>
    <brk id="122" max="9" man="1"/>
    <brk id="141" max="9" man="1"/>
    <brk id="17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D31" zoomScale="60" zoomScaleNormal="100" workbookViewId="0">
      <selection activeCell="K40" sqref="K40"/>
    </sheetView>
  </sheetViews>
  <sheetFormatPr defaultColWidth="9.140625" defaultRowHeight="12.75"/>
  <cols>
    <col min="1" max="1" width="8.28515625" style="499" customWidth="1"/>
    <col min="2" max="2" width="9.140625" style="499"/>
    <col min="3" max="3" width="10.28515625" style="499" customWidth="1"/>
    <col min="4" max="4" width="29" style="499" customWidth="1"/>
    <col min="5" max="5" width="8.42578125" style="499" customWidth="1"/>
    <col min="6" max="6" width="6.7109375" style="499" customWidth="1"/>
    <col min="7" max="8" width="9.140625" style="499"/>
    <col min="9" max="9" width="13.7109375" style="499" customWidth="1"/>
    <col min="10" max="10" width="40" style="499" customWidth="1"/>
    <col min="11" max="11" width="29.85546875" style="501" bestFit="1" customWidth="1"/>
    <col min="12" max="12" width="21.5703125" style="501" bestFit="1" customWidth="1"/>
    <col min="13" max="13" width="26.28515625" style="501" bestFit="1" customWidth="1"/>
    <col min="14" max="14" width="29" style="501" bestFit="1" customWidth="1"/>
    <col min="15" max="15" width="15.5703125" style="501" customWidth="1"/>
    <col min="16" max="16" width="12.28515625" style="501" bestFit="1" customWidth="1"/>
    <col min="17" max="17" width="9.140625" style="501"/>
    <col min="18" max="16384" width="9.140625" style="499"/>
  </cols>
  <sheetData>
    <row r="1" spans="1:17" s="466" customFormat="1" ht="37.5" customHeight="1">
      <c r="A1" s="463"/>
      <c r="B1" s="464"/>
      <c r="C1" s="464"/>
      <c r="D1" s="465"/>
      <c r="J1" s="467" t="s">
        <v>419</v>
      </c>
      <c r="K1" s="468"/>
      <c r="L1" s="468"/>
      <c r="M1" s="468"/>
      <c r="N1" s="468"/>
      <c r="O1" s="469"/>
      <c r="P1" s="468"/>
      <c r="Q1" s="468"/>
    </row>
    <row r="2" spans="1:17" s="466" customFormat="1" ht="38.25">
      <c r="A2" s="470" t="s">
        <v>300</v>
      </c>
      <c r="B2" s="470" t="s">
        <v>301</v>
      </c>
      <c r="C2" s="470" t="s">
        <v>302</v>
      </c>
      <c r="D2" s="470" t="s">
        <v>303</v>
      </c>
      <c r="E2" s="470" t="s">
        <v>304</v>
      </c>
      <c r="F2" s="470" t="s">
        <v>1</v>
      </c>
      <c r="G2" s="470" t="s">
        <v>305</v>
      </c>
      <c r="H2" s="470" t="s">
        <v>306</v>
      </c>
      <c r="I2" s="470" t="s">
        <v>307</v>
      </c>
      <c r="J2" s="470"/>
      <c r="K2" s="471" t="s">
        <v>455</v>
      </c>
      <c r="L2" s="471" t="s">
        <v>308</v>
      </c>
      <c r="M2" s="471" t="s">
        <v>456</v>
      </c>
      <c r="N2" s="471" t="s">
        <v>309</v>
      </c>
      <c r="O2" s="471" t="s">
        <v>310</v>
      </c>
      <c r="P2" s="468"/>
      <c r="Q2" s="468"/>
    </row>
    <row r="3" spans="1:17" s="466" customFormat="1" ht="23.25" customHeight="1">
      <c r="A3" s="472"/>
      <c r="B3" s="473" t="s">
        <v>48</v>
      </c>
      <c r="C3" s="474"/>
      <c r="D3" s="475" t="s">
        <v>78</v>
      </c>
      <c r="E3" s="474"/>
      <c r="F3" s="474"/>
      <c r="G3" s="474"/>
      <c r="H3" s="474"/>
      <c r="I3" s="474"/>
      <c r="J3" s="476"/>
      <c r="K3" s="477">
        <f>K4+K6+K17+K42+K45</f>
        <v>1342944000</v>
      </c>
      <c r="L3" s="477">
        <f>L4+L6+L17+L42+L45</f>
        <v>205536416</v>
      </c>
      <c r="M3" s="477">
        <f>M4+M6+M17+M42+M45</f>
        <v>140858529</v>
      </c>
      <c r="N3" s="477">
        <f>N4+N6+N17+N42+N45</f>
        <v>987540045</v>
      </c>
      <c r="O3" s="478">
        <f>M3/K3</f>
        <v>0.10488786501894345</v>
      </c>
      <c r="P3" s="468"/>
      <c r="Q3" s="468"/>
    </row>
    <row r="4" spans="1:17" s="466" customFormat="1" ht="25.5">
      <c r="A4" s="479"/>
      <c r="B4" s="480" t="s">
        <v>48</v>
      </c>
      <c r="C4" s="481"/>
      <c r="D4" s="482" t="s">
        <v>311</v>
      </c>
      <c r="E4" s="481"/>
      <c r="F4" s="483" t="s">
        <v>69</v>
      </c>
      <c r="G4" s="481"/>
      <c r="H4" s="481"/>
      <c r="I4" s="481"/>
      <c r="J4" s="484"/>
      <c r="K4" s="485">
        <f>SUM(K5:K5)</f>
        <v>3000000</v>
      </c>
      <c r="L4" s="485">
        <f>SUM(L5:L5)</f>
        <v>0</v>
      </c>
      <c r="M4" s="485">
        <f>SUM(M5:M5)</f>
        <v>1979675</v>
      </c>
      <c r="N4" s="485">
        <f>SUM(N5:N5)</f>
        <v>1020325</v>
      </c>
      <c r="O4" s="486">
        <f>M4/K4</f>
        <v>0.65989166666666665</v>
      </c>
      <c r="P4" s="468"/>
      <c r="Q4" s="468"/>
    </row>
    <row r="5" spans="1:17" s="466" customFormat="1" ht="25.5">
      <c r="A5" s="487" t="s">
        <v>312</v>
      </c>
      <c r="B5" s="487" t="s">
        <v>48</v>
      </c>
      <c r="C5" s="488" t="s">
        <v>318</v>
      </c>
      <c r="D5" s="489" t="s">
        <v>319</v>
      </c>
      <c r="E5" s="488" t="s">
        <v>320</v>
      </c>
      <c r="F5" s="488" t="s">
        <v>69</v>
      </c>
      <c r="G5" s="488" t="s">
        <v>316</v>
      </c>
      <c r="H5" s="488" t="s">
        <v>317</v>
      </c>
      <c r="I5" s="488" t="s">
        <v>321</v>
      </c>
      <c r="J5" s="489" t="s">
        <v>322</v>
      </c>
      <c r="K5" s="490">
        <v>3000000</v>
      </c>
      <c r="L5" s="490">
        <v>0</v>
      </c>
      <c r="M5" s="490">
        <v>1979675</v>
      </c>
      <c r="N5" s="491">
        <v>1020325</v>
      </c>
      <c r="O5" s="492">
        <f>M5/K5</f>
        <v>0.65989166666666665</v>
      </c>
      <c r="P5" s="468"/>
      <c r="Q5" s="468"/>
    </row>
    <row r="6" spans="1:17" s="466" customFormat="1" ht="14.25">
      <c r="A6" s="479"/>
      <c r="B6" s="480" t="s">
        <v>48</v>
      </c>
      <c r="C6" s="479"/>
      <c r="D6" s="493" t="s">
        <v>323</v>
      </c>
      <c r="E6" s="479"/>
      <c r="F6" s="483" t="s">
        <v>50</v>
      </c>
      <c r="G6" s="479"/>
      <c r="H6" s="479"/>
      <c r="I6" s="479"/>
      <c r="J6" s="494"/>
      <c r="K6" s="495">
        <f>SUM(K7:K16)</f>
        <v>147052000</v>
      </c>
      <c r="L6" s="495">
        <f>SUM(L7:L16)</f>
        <v>42000000</v>
      </c>
      <c r="M6" s="495">
        <f>SUM(M7:M16)</f>
        <v>11883528</v>
      </c>
      <c r="N6" s="495">
        <f>SUM(N7:N16)</f>
        <v>93168472</v>
      </c>
      <c r="O6" s="486">
        <f>M6/K6</f>
        <v>8.0811740064738999E-2</v>
      </c>
      <c r="P6" s="468"/>
      <c r="Q6" s="468"/>
    </row>
    <row r="7" spans="1:17" s="466" customFormat="1" ht="38.25">
      <c r="A7" s="487" t="s">
        <v>312</v>
      </c>
      <c r="B7" s="487" t="s">
        <v>48</v>
      </c>
      <c r="C7" s="487" t="s">
        <v>313</v>
      </c>
      <c r="D7" s="496" t="s">
        <v>314</v>
      </c>
      <c r="E7" s="487" t="s">
        <v>315</v>
      </c>
      <c r="F7" s="487" t="s">
        <v>50</v>
      </c>
      <c r="G7" s="487" t="s">
        <v>316</v>
      </c>
      <c r="H7" s="487" t="s">
        <v>317</v>
      </c>
      <c r="I7" s="487" t="s">
        <v>457</v>
      </c>
      <c r="J7" s="496" t="s">
        <v>458</v>
      </c>
      <c r="K7" s="491">
        <v>934000</v>
      </c>
      <c r="L7" s="491">
        <v>0</v>
      </c>
      <c r="M7" s="491">
        <v>0</v>
      </c>
      <c r="N7" s="491">
        <v>934000</v>
      </c>
      <c r="O7" s="492">
        <f t="shared" ref="O7:O16" si="0">M7/K7</f>
        <v>0</v>
      </c>
      <c r="P7" s="468"/>
      <c r="Q7" s="468"/>
    </row>
    <row r="8" spans="1:17" s="466" customFormat="1" ht="38.25">
      <c r="A8" s="487" t="s">
        <v>312</v>
      </c>
      <c r="B8" s="487" t="s">
        <v>48</v>
      </c>
      <c r="C8" s="487" t="s">
        <v>313</v>
      </c>
      <c r="D8" s="496" t="s">
        <v>314</v>
      </c>
      <c r="E8" s="487" t="s">
        <v>315</v>
      </c>
      <c r="F8" s="487" t="s">
        <v>50</v>
      </c>
      <c r="G8" s="487" t="s">
        <v>316</v>
      </c>
      <c r="H8" s="487" t="s">
        <v>317</v>
      </c>
      <c r="I8" s="487" t="s">
        <v>459</v>
      </c>
      <c r="J8" s="496" t="s">
        <v>460</v>
      </c>
      <c r="K8" s="491">
        <v>42000000</v>
      </c>
      <c r="L8" s="491">
        <v>42000000</v>
      </c>
      <c r="M8" s="491">
        <v>0</v>
      </c>
      <c r="N8" s="491">
        <v>0</v>
      </c>
      <c r="O8" s="492">
        <f t="shared" si="0"/>
        <v>0</v>
      </c>
      <c r="P8" s="468"/>
      <c r="Q8" s="468"/>
    </row>
    <row r="9" spans="1:17" s="466" customFormat="1" ht="38.25">
      <c r="A9" s="497" t="s">
        <v>312</v>
      </c>
      <c r="B9" s="497" t="s">
        <v>48</v>
      </c>
      <c r="C9" s="487" t="s">
        <v>313</v>
      </c>
      <c r="D9" s="496" t="s">
        <v>314</v>
      </c>
      <c r="E9" s="487" t="s">
        <v>324</v>
      </c>
      <c r="F9" s="487" t="s">
        <v>50</v>
      </c>
      <c r="G9" s="487" t="s">
        <v>316</v>
      </c>
      <c r="H9" s="487" t="s">
        <v>317</v>
      </c>
      <c r="I9" s="487" t="s">
        <v>325</v>
      </c>
      <c r="J9" s="496" t="s">
        <v>326</v>
      </c>
      <c r="K9" s="491">
        <v>8314296</v>
      </c>
      <c r="L9" s="491">
        <v>0</v>
      </c>
      <c r="M9" s="491">
        <v>0</v>
      </c>
      <c r="N9" s="491">
        <v>8314296</v>
      </c>
      <c r="O9" s="492">
        <f t="shared" si="0"/>
        <v>0</v>
      </c>
      <c r="P9" s="468"/>
      <c r="Q9" s="468"/>
    </row>
    <row r="10" spans="1:17" s="466" customFormat="1" ht="38.25">
      <c r="A10" s="497" t="s">
        <v>312</v>
      </c>
      <c r="B10" s="497" t="s">
        <v>48</v>
      </c>
      <c r="C10" s="487" t="s">
        <v>313</v>
      </c>
      <c r="D10" s="496" t="s">
        <v>314</v>
      </c>
      <c r="E10" s="487" t="s">
        <v>324</v>
      </c>
      <c r="F10" s="487" t="s">
        <v>50</v>
      </c>
      <c r="G10" s="487" t="s">
        <v>316</v>
      </c>
      <c r="H10" s="487" t="s">
        <v>317</v>
      </c>
      <c r="I10" s="487" t="s">
        <v>327</v>
      </c>
      <c r="J10" s="496" t="s">
        <v>404</v>
      </c>
      <c r="K10" s="491">
        <v>738024</v>
      </c>
      <c r="L10" s="491">
        <v>0</v>
      </c>
      <c r="M10" s="491">
        <v>0</v>
      </c>
      <c r="N10" s="491">
        <v>738024</v>
      </c>
      <c r="O10" s="492">
        <f t="shared" si="0"/>
        <v>0</v>
      </c>
      <c r="P10" s="468"/>
      <c r="Q10" s="468"/>
    </row>
    <row r="11" spans="1:17" s="466" customFormat="1" ht="25.5">
      <c r="A11" s="497" t="s">
        <v>312</v>
      </c>
      <c r="B11" s="497" t="s">
        <v>48</v>
      </c>
      <c r="C11" s="487" t="s">
        <v>461</v>
      </c>
      <c r="D11" s="496" t="s">
        <v>462</v>
      </c>
      <c r="E11" s="487" t="s">
        <v>315</v>
      </c>
      <c r="F11" s="487" t="s">
        <v>50</v>
      </c>
      <c r="G11" s="487" t="s">
        <v>316</v>
      </c>
      <c r="H11" s="487" t="s">
        <v>317</v>
      </c>
      <c r="I11" s="487" t="s">
        <v>463</v>
      </c>
      <c r="J11" s="496" t="s">
        <v>464</v>
      </c>
      <c r="K11" s="491">
        <v>196000</v>
      </c>
      <c r="L11" s="491">
        <v>0</v>
      </c>
      <c r="M11" s="491">
        <v>0</v>
      </c>
      <c r="N11" s="491">
        <v>196000</v>
      </c>
      <c r="O11" s="492">
        <f t="shared" si="0"/>
        <v>0</v>
      </c>
      <c r="P11" s="468"/>
      <c r="Q11" s="468"/>
    </row>
    <row r="12" spans="1:17" s="466" customFormat="1" ht="25.5">
      <c r="A12" s="497" t="s">
        <v>312</v>
      </c>
      <c r="B12" s="497" t="s">
        <v>48</v>
      </c>
      <c r="C12" s="487" t="s">
        <v>328</v>
      </c>
      <c r="D12" s="496" t="s">
        <v>329</v>
      </c>
      <c r="E12" s="487" t="s">
        <v>315</v>
      </c>
      <c r="F12" s="487" t="s">
        <v>50</v>
      </c>
      <c r="G12" s="487" t="s">
        <v>316</v>
      </c>
      <c r="H12" s="487" t="s">
        <v>330</v>
      </c>
      <c r="I12" s="487" t="s">
        <v>331</v>
      </c>
      <c r="J12" s="496" t="s">
        <v>332</v>
      </c>
      <c r="K12" s="491">
        <v>79069000</v>
      </c>
      <c r="L12" s="491">
        <v>0</v>
      </c>
      <c r="M12" s="491">
        <v>0</v>
      </c>
      <c r="N12" s="491">
        <v>79069000</v>
      </c>
      <c r="O12" s="492">
        <f t="shared" si="0"/>
        <v>0</v>
      </c>
      <c r="P12" s="468"/>
      <c r="Q12" s="468"/>
    </row>
    <row r="13" spans="1:17" s="466" customFormat="1" ht="38.25">
      <c r="A13" s="497" t="s">
        <v>312</v>
      </c>
      <c r="B13" s="497" t="s">
        <v>48</v>
      </c>
      <c r="C13" s="487" t="s">
        <v>328</v>
      </c>
      <c r="D13" s="496" t="s">
        <v>329</v>
      </c>
      <c r="E13" s="487" t="s">
        <v>315</v>
      </c>
      <c r="F13" s="487" t="s">
        <v>50</v>
      </c>
      <c r="G13" s="487" t="s">
        <v>316</v>
      </c>
      <c r="H13" s="487" t="s">
        <v>330</v>
      </c>
      <c r="I13" s="487" t="s">
        <v>333</v>
      </c>
      <c r="J13" s="496" t="s">
        <v>334</v>
      </c>
      <c r="K13" s="491">
        <v>1049000</v>
      </c>
      <c r="L13" s="491">
        <v>0</v>
      </c>
      <c r="M13" s="491">
        <v>0</v>
      </c>
      <c r="N13" s="491">
        <v>1049000</v>
      </c>
      <c r="O13" s="492">
        <f t="shared" si="0"/>
        <v>0</v>
      </c>
      <c r="P13" s="468"/>
      <c r="Q13" s="468"/>
    </row>
    <row r="14" spans="1:17" s="466" customFormat="1" ht="38.25">
      <c r="A14" s="497" t="s">
        <v>312</v>
      </c>
      <c r="B14" s="497" t="s">
        <v>48</v>
      </c>
      <c r="C14" s="487" t="s">
        <v>335</v>
      </c>
      <c r="D14" s="496" t="s">
        <v>336</v>
      </c>
      <c r="E14" s="487" t="s">
        <v>315</v>
      </c>
      <c r="F14" s="487" t="s">
        <v>50</v>
      </c>
      <c r="G14" s="487" t="s">
        <v>316</v>
      </c>
      <c r="H14" s="487" t="s">
        <v>317</v>
      </c>
      <c r="I14" s="487" t="s">
        <v>338</v>
      </c>
      <c r="J14" s="496" t="s">
        <v>339</v>
      </c>
      <c r="K14" s="491">
        <v>258480</v>
      </c>
      <c r="L14" s="491">
        <v>0</v>
      </c>
      <c r="M14" s="491">
        <v>258480</v>
      </c>
      <c r="N14" s="491">
        <v>0</v>
      </c>
      <c r="O14" s="492">
        <f t="shared" si="0"/>
        <v>1</v>
      </c>
      <c r="P14" s="468"/>
      <c r="Q14" s="468"/>
    </row>
    <row r="15" spans="1:17" s="466" customFormat="1" ht="38.25">
      <c r="A15" s="497" t="s">
        <v>312</v>
      </c>
      <c r="B15" s="497" t="s">
        <v>48</v>
      </c>
      <c r="C15" s="487" t="s">
        <v>335</v>
      </c>
      <c r="D15" s="496" t="s">
        <v>336</v>
      </c>
      <c r="E15" s="487" t="s">
        <v>315</v>
      </c>
      <c r="F15" s="487" t="s">
        <v>50</v>
      </c>
      <c r="G15" s="487" t="s">
        <v>316</v>
      </c>
      <c r="H15" s="487" t="s">
        <v>317</v>
      </c>
      <c r="I15" s="487" t="s">
        <v>340</v>
      </c>
      <c r="J15" s="496" t="s">
        <v>341</v>
      </c>
      <c r="K15" s="491">
        <v>493200</v>
      </c>
      <c r="L15" s="491">
        <v>0</v>
      </c>
      <c r="M15" s="491">
        <v>493200</v>
      </c>
      <c r="N15" s="491">
        <v>0</v>
      </c>
      <c r="O15" s="492">
        <f t="shared" si="0"/>
        <v>1</v>
      </c>
      <c r="P15" s="468"/>
      <c r="Q15" s="468"/>
    </row>
    <row r="16" spans="1:17" s="466" customFormat="1" ht="38.25">
      <c r="A16" s="497" t="s">
        <v>312</v>
      </c>
      <c r="B16" s="497" t="s">
        <v>48</v>
      </c>
      <c r="C16" s="487" t="s">
        <v>335</v>
      </c>
      <c r="D16" s="496" t="s">
        <v>336</v>
      </c>
      <c r="E16" s="487" t="s">
        <v>315</v>
      </c>
      <c r="F16" s="487" t="s">
        <v>50</v>
      </c>
      <c r="G16" s="487" t="s">
        <v>316</v>
      </c>
      <c r="H16" s="487" t="s">
        <v>317</v>
      </c>
      <c r="I16" s="487" t="s">
        <v>465</v>
      </c>
      <c r="J16" s="496" t="s">
        <v>466</v>
      </c>
      <c r="K16" s="491">
        <v>14000000</v>
      </c>
      <c r="L16" s="491">
        <v>0</v>
      </c>
      <c r="M16" s="491">
        <v>11131848</v>
      </c>
      <c r="N16" s="491">
        <v>2868152</v>
      </c>
      <c r="O16" s="492">
        <f t="shared" si="0"/>
        <v>0.79513199999999995</v>
      </c>
      <c r="P16" s="468"/>
      <c r="Q16" s="468"/>
    </row>
    <row r="17" spans="1:17" s="466" customFormat="1" ht="18.75" customHeight="1">
      <c r="A17" s="479"/>
      <c r="B17" s="480" t="s">
        <v>48</v>
      </c>
      <c r="C17" s="479"/>
      <c r="D17" s="493" t="s">
        <v>342</v>
      </c>
      <c r="E17" s="479"/>
      <c r="F17" s="483" t="s">
        <v>53</v>
      </c>
      <c r="G17" s="479"/>
      <c r="H17" s="479"/>
      <c r="I17" s="479"/>
      <c r="J17" s="494"/>
      <c r="K17" s="495">
        <f>SUM(K18:K41)</f>
        <v>1159212000</v>
      </c>
      <c r="L17" s="495">
        <f>SUM(L18:L41)</f>
        <v>163536416</v>
      </c>
      <c r="M17" s="495">
        <f>SUM(M18:M41)</f>
        <v>126995326</v>
      </c>
      <c r="N17" s="495">
        <f>SUM(N18:N41)</f>
        <v>859671248</v>
      </c>
      <c r="O17" s="486">
        <f>M17/K17</f>
        <v>0.10955314989837925</v>
      </c>
      <c r="P17" s="468"/>
      <c r="Q17" s="468"/>
    </row>
    <row r="18" spans="1:17" s="466" customFormat="1" ht="38.25">
      <c r="A18" s="487" t="s">
        <v>312</v>
      </c>
      <c r="B18" s="487" t="s">
        <v>48</v>
      </c>
      <c r="C18" s="487" t="s">
        <v>313</v>
      </c>
      <c r="D18" s="496" t="s">
        <v>314</v>
      </c>
      <c r="E18" s="487" t="s">
        <v>315</v>
      </c>
      <c r="F18" s="487" t="s">
        <v>53</v>
      </c>
      <c r="G18" s="487" t="s">
        <v>316</v>
      </c>
      <c r="H18" s="487" t="s">
        <v>317</v>
      </c>
      <c r="I18" s="487" t="s">
        <v>467</v>
      </c>
      <c r="J18" s="496" t="s">
        <v>468</v>
      </c>
      <c r="K18" s="491">
        <v>24108000</v>
      </c>
      <c r="L18" s="491">
        <v>0</v>
      </c>
      <c r="M18" s="491">
        <v>23697664</v>
      </c>
      <c r="N18" s="491">
        <v>410336</v>
      </c>
      <c r="O18" s="492">
        <f t="shared" ref="O18:O47" si="1">M18/K18</f>
        <v>0.98297925999668156</v>
      </c>
      <c r="P18" s="468">
        <v>1</v>
      </c>
      <c r="Q18" s="468"/>
    </row>
    <row r="19" spans="1:17" s="466" customFormat="1" ht="38.25">
      <c r="A19" s="487" t="s">
        <v>312</v>
      </c>
      <c r="B19" s="487" t="s">
        <v>48</v>
      </c>
      <c r="C19" s="487" t="s">
        <v>313</v>
      </c>
      <c r="D19" s="496" t="s">
        <v>314</v>
      </c>
      <c r="E19" s="487" t="s">
        <v>315</v>
      </c>
      <c r="F19" s="487" t="s">
        <v>53</v>
      </c>
      <c r="G19" s="487" t="s">
        <v>316</v>
      </c>
      <c r="H19" s="487" t="s">
        <v>317</v>
      </c>
      <c r="I19" s="487" t="s">
        <v>343</v>
      </c>
      <c r="J19" s="496" t="s">
        <v>344</v>
      </c>
      <c r="K19" s="491">
        <v>17027803</v>
      </c>
      <c r="L19" s="491">
        <v>-9009010</v>
      </c>
      <c r="M19" s="491">
        <v>8018793</v>
      </c>
      <c r="N19" s="491">
        <f>K19-M19</f>
        <v>9009010</v>
      </c>
      <c r="O19" s="492">
        <f t="shared" si="1"/>
        <v>0.47092352430903739</v>
      </c>
      <c r="P19" s="468">
        <v>1</v>
      </c>
      <c r="Q19" s="468"/>
    </row>
    <row r="20" spans="1:17" s="466" customFormat="1" ht="38.25">
      <c r="A20" s="487" t="s">
        <v>312</v>
      </c>
      <c r="B20" s="487" t="s">
        <v>48</v>
      </c>
      <c r="C20" s="487" t="s">
        <v>313</v>
      </c>
      <c r="D20" s="496" t="s">
        <v>314</v>
      </c>
      <c r="E20" s="487" t="s">
        <v>315</v>
      </c>
      <c r="F20" s="487" t="s">
        <v>53</v>
      </c>
      <c r="G20" s="487" t="s">
        <v>316</v>
      </c>
      <c r="H20" s="487" t="s">
        <v>317</v>
      </c>
      <c r="I20" s="487" t="s">
        <v>345</v>
      </c>
      <c r="J20" s="496" t="s">
        <v>346</v>
      </c>
      <c r="K20" s="491">
        <v>740000</v>
      </c>
      <c r="L20" s="491">
        <v>0</v>
      </c>
      <c r="M20" s="491">
        <v>371542</v>
      </c>
      <c r="N20" s="491">
        <v>368458</v>
      </c>
      <c r="O20" s="492">
        <f t="shared" si="1"/>
        <v>0.50208378378378382</v>
      </c>
      <c r="P20" s="468">
        <v>1</v>
      </c>
      <c r="Q20" s="468"/>
    </row>
    <row r="21" spans="1:17" s="466" customFormat="1" ht="38.25">
      <c r="A21" s="487" t="s">
        <v>312</v>
      </c>
      <c r="B21" s="487" t="s">
        <v>48</v>
      </c>
      <c r="C21" s="487" t="s">
        <v>313</v>
      </c>
      <c r="D21" s="496" t="s">
        <v>314</v>
      </c>
      <c r="E21" s="487" t="s">
        <v>315</v>
      </c>
      <c r="F21" s="487" t="s">
        <v>53</v>
      </c>
      <c r="G21" s="487" t="s">
        <v>316</v>
      </c>
      <c r="H21" s="487" t="s">
        <v>317</v>
      </c>
      <c r="I21" s="487" t="s">
        <v>347</v>
      </c>
      <c r="J21" s="496" t="s">
        <v>348</v>
      </c>
      <c r="K21" s="491">
        <v>45000</v>
      </c>
      <c r="L21" s="491">
        <v>0</v>
      </c>
      <c r="M21" s="491">
        <v>0</v>
      </c>
      <c r="N21" s="491">
        <v>45000</v>
      </c>
      <c r="O21" s="492">
        <f t="shared" si="1"/>
        <v>0</v>
      </c>
      <c r="P21" s="468">
        <v>1</v>
      </c>
      <c r="Q21" s="468"/>
    </row>
    <row r="22" spans="1:17" s="466" customFormat="1" ht="25.5">
      <c r="A22" s="487" t="s">
        <v>312</v>
      </c>
      <c r="B22" s="487" t="s">
        <v>48</v>
      </c>
      <c r="C22" s="487" t="s">
        <v>349</v>
      </c>
      <c r="D22" s="496" t="s">
        <v>350</v>
      </c>
      <c r="E22" s="487" t="s">
        <v>315</v>
      </c>
      <c r="F22" s="487" t="s">
        <v>53</v>
      </c>
      <c r="G22" s="487" t="s">
        <v>316</v>
      </c>
      <c r="H22" s="487" t="s">
        <v>351</v>
      </c>
      <c r="I22" s="487" t="s">
        <v>352</v>
      </c>
      <c r="J22" s="496" t="s">
        <v>353</v>
      </c>
      <c r="K22" s="491">
        <v>103566559</v>
      </c>
      <c r="L22" s="491">
        <v>56840358</v>
      </c>
      <c r="M22" s="491">
        <v>46726200</v>
      </c>
      <c r="N22" s="491">
        <v>1</v>
      </c>
      <c r="O22" s="492">
        <f t="shared" si="1"/>
        <v>0.45117072973333022</v>
      </c>
      <c r="P22" s="468">
        <v>1</v>
      </c>
      <c r="Q22" s="468"/>
    </row>
    <row r="23" spans="1:17" s="466" customFormat="1" ht="25.5">
      <c r="A23" s="487" t="s">
        <v>312</v>
      </c>
      <c r="B23" s="487" t="s">
        <v>48</v>
      </c>
      <c r="C23" s="487" t="s">
        <v>349</v>
      </c>
      <c r="D23" s="496" t="s">
        <v>350</v>
      </c>
      <c r="E23" s="487" t="s">
        <v>315</v>
      </c>
      <c r="F23" s="487" t="s">
        <v>53</v>
      </c>
      <c r="G23" s="487" t="s">
        <v>316</v>
      </c>
      <c r="H23" s="487" t="s">
        <v>351</v>
      </c>
      <c r="I23" s="487" t="s">
        <v>354</v>
      </c>
      <c r="J23" s="496" t="s">
        <v>355</v>
      </c>
      <c r="K23" s="491">
        <v>3400000</v>
      </c>
      <c r="L23" s="491">
        <v>0</v>
      </c>
      <c r="M23" s="491">
        <v>0</v>
      </c>
      <c r="N23" s="491">
        <v>3400000</v>
      </c>
      <c r="O23" s="492">
        <f t="shared" si="1"/>
        <v>0</v>
      </c>
      <c r="P23" s="468">
        <v>1</v>
      </c>
      <c r="Q23" s="468"/>
    </row>
    <row r="24" spans="1:17" s="466" customFormat="1" ht="38.25">
      <c r="A24" s="487" t="s">
        <v>312</v>
      </c>
      <c r="B24" s="487" t="s">
        <v>48</v>
      </c>
      <c r="C24" s="487" t="s">
        <v>356</v>
      </c>
      <c r="D24" s="496" t="s">
        <v>357</v>
      </c>
      <c r="E24" s="487" t="s">
        <v>315</v>
      </c>
      <c r="F24" s="487" t="s">
        <v>53</v>
      </c>
      <c r="G24" s="487" t="s">
        <v>316</v>
      </c>
      <c r="H24" s="487" t="s">
        <v>358</v>
      </c>
      <c r="I24" s="487" t="s">
        <v>405</v>
      </c>
      <c r="J24" s="496" t="s">
        <v>406</v>
      </c>
      <c r="K24" s="491">
        <v>117633000</v>
      </c>
      <c r="L24" s="491">
        <v>113187263</v>
      </c>
      <c r="M24" s="491">
        <v>0</v>
      </c>
      <c r="N24" s="491">
        <v>4445737</v>
      </c>
      <c r="O24" s="492">
        <f t="shared" si="1"/>
        <v>0</v>
      </c>
      <c r="P24" s="468">
        <v>1</v>
      </c>
      <c r="Q24" s="468"/>
    </row>
    <row r="25" spans="1:17" s="466" customFormat="1" ht="51">
      <c r="A25" s="487" t="s">
        <v>312</v>
      </c>
      <c r="B25" s="487" t="s">
        <v>48</v>
      </c>
      <c r="C25" s="487" t="s">
        <v>356</v>
      </c>
      <c r="D25" s="496" t="s">
        <v>357</v>
      </c>
      <c r="E25" s="487" t="s">
        <v>315</v>
      </c>
      <c r="F25" s="487" t="s">
        <v>53</v>
      </c>
      <c r="G25" s="487" t="s">
        <v>316</v>
      </c>
      <c r="H25" s="487" t="s">
        <v>358</v>
      </c>
      <c r="I25" s="487" t="s">
        <v>407</v>
      </c>
      <c r="J25" s="496" t="s">
        <v>408</v>
      </c>
      <c r="K25" s="491">
        <v>1360000</v>
      </c>
      <c r="L25" s="491">
        <v>1360000</v>
      </c>
      <c r="M25" s="491">
        <v>0</v>
      </c>
      <c r="N25" s="491">
        <v>0</v>
      </c>
      <c r="O25" s="492">
        <f t="shared" si="1"/>
        <v>0</v>
      </c>
      <c r="P25" s="468">
        <v>1</v>
      </c>
      <c r="Q25" s="468"/>
    </row>
    <row r="26" spans="1:17" s="466" customFormat="1" ht="38.25">
      <c r="A26" s="487" t="s">
        <v>312</v>
      </c>
      <c r="B26" s="487" t="s">
        <v>48</v>
      </c>
      <c r="C26" s="487" t="s">
        <v>359</v>
      </c>
      <c r="D26" s="496" t="s">
        <v>360</v>
      </c>
      <c r="E26" s="487" t="s">
        <v>315</v>
      </c>
      <c r="F26" s="487" t="s">
        <v>53</v>
      </c>
      <c r="G26" s="487" t="s">
        <v>316</v>
      </c>
      <c r="H26" s="487" t="s">
        <v>317</v>
      </c>
      <c r="I26" s="487" t="s">
        <v>420</v>
      </c>
      <c r="J26" s="496" t="s">
        <v>421</v>
      </c>
      <c r="K26" s="491">
        <v>2500044</v>
      </c>
      <c r="L26" s="491">
        <v>0</v>
      </c>
      <c r="M26" s="491">
        <v>0</v>
      </c>
      <c r="N26" s="491">
        <v>2500044</v>
      </c>
      <c r="O26" s="492">
        <f t="shared" si="1"/>
        <v>0</v>
      </c>
      <c r="P26" s="468">
        <v>1</v>
      </c>
      <c r="Q26" s="468"/>
    </row>
    <row r="27" spans="1:17" s="466" customFormat="1" ht="38.25">
      <c r="A27" s="487" t="s">
        <v>312</v>
      </c>
      <c r="B27" s="487" t="s">
        <v>48</v>
      </c>
      <c r="C27" s="487" t="s">
        <v>359</v>
      </c>
      <c r="D27" s="496" t="s">
        <v>360</v>
      </c>
      <c r="E27" s="487" t="s">
        <v>315</v>
      </c>
      <c r="F27" s="487" t="s">
        <v>53</v>
      </c>
      <c r="G27" s="487" t="s">
        <v>316</v>
      </c>
      <c r="H27" s="487" t="s">
        <v>317</v>
      </c>
      <c r="I27" s="487" t="s">
        <v>422</v>
      </c>
      <c r="J27" s="496" t="s">
        <v>423</v>
      </c>
      <c r="K27" s="491">
        <v>48791</v>
      </c>
      <c r="L27" s="491">
        <v>0</v>
      </c>
      <c r="M27" s="491">
        <v>0</v>
      </c>
      <c r="N27" s="491">
        <v>48791</v>
      </c>
      <c r="O27" s="492">
        <f t="shared" si="1"/>
        <v>0</v>
      </c>
      <c r="P27" s="468">
        <v>1</v>
      </c>
      <c r="Q27" s="468"/>
    </row>
    <row r="28" spans="1:17" s="466" customFormat="1" ht="38.25">
      <c r="A28" s="487" t="s">
        <v>312</v>
      </c>
      <c r="B28" s="487" t="s">
        <v>48</v>
      </c>
      <c r="C28" s="487" t="s">
        <v>359</v>
      </c>
      <c r="D28" s="496" t="s">
        <v>360</v>
      </c>
      <c r="E28" s="487" t="s">
        <v>315</v>
      </c>
      <c r="F28" s="487" t="s">
        <v>53</v>
      </c>
      <c r="G28" s="487" t="s">
        <v>316</v>
      </c>
      <c r="H28" s="487" t="s">
        <v>317</v>
      </c>
      <c r="I28" s="487" t="s">
        <v>469</v>
      </c>
      <c r="J28" s="496" t="s">
        <v>470</v>
      </c>
      <c r="K28" s="491">
        <v>222826631</v>
      </c>
      <c r="L28" s="491">
        <v>0</v>
      </c>
      <c r="M28" s="491">
        <v>0</v>
      </c>
      <c r="N28" s="491">
        <v>222826631</v>
      </c>
      <c r="O28" s="492">
        <f t="shared" si="1"/>
        <v>0</v>
      </c>
      <c r="P28" s="468">
        <v>2</v>
      </c>
      <c r="Q28" s="468"/>
    </row>
    <row r="29" spans="1:17" s="466" customFormat="1" ht="38.25">
      <c r="A29" s="487" t="s">
        <v>312</v>
      </c>
      <c r="B29" s="487" t="s">
        <v>48</v>
      </c>
      <c r="C29" s="487" t="s">
        <v>359</v>
      </c>
      <c r="D29" s="496" t="s">
        <v>360</v>
      </c>
      <c r="E29" s="487" t="s">
        <v>315</v>
      </c>
      <c r="F29" s="487" t="s">
        <v>53</v>
      </c>
      <c r="G29" s="487" t="s">
        <v>316</v>
      </c>
      <c r="H29" s="487" t="s">
        <v>317</v>
      </c>
      <c r="I29" s="487" t="s">
        <v>471</v>
      </c>
      <c r="J29" s="496" t="s">
        <v>472</v>
      </c>
      <c r="K29" s="491">
        <v>32508650</v>
      </c>
      <c r="L29" s="491">
        <v>0</v>
      </c>
      <c r="M29" s="491">
        <v>0</v>
      </c>
      <c r="N29" s="491">
        <v>32508650</v>
      </c>
      <c r="O29" s="492">
        <f t="shared" si="1"/>
        <v>0</v>
      </c>
      <c r="P29" s="468">
        <v>3</v>
      </c>
      <c r="Q29" s="468"/>
    </row>
    <row r="30" spans="1:17" s="466" customFormat="1" ht="51">
      <c r="A30" s="487" t="s">
        <v>312</v>
      </c>
      <c r="B30" s="498" t="s">
        <v>48</v>
      </c>
      <c r="C30" s="487" t="s">
        <v>361</v>
      </c>
      <c r="D30" s="496" t="s">
        <v>362</v>
      </c>
      <c r="E30" s="487" t="s">
        <v>315</v>
      </c>
      <c r="F30" s="487" t="s">
        <v>53</v>
      </c>
      <c r="G30" s="487" t="s">
        <v>316</v>
      </c>
      <c r="H30" s="487" t="s">
        <v>317</v>
      </c>
      <c r="I30" s="487" t="s">
        <v>363</v>
      </c>
      <c r="J30" s="496" t="s">
        <v>364</v>
      </c>
      <c r="K30" s="491">
        <v>75537000</v>
      </c>
      <c r="L30" s="491">
        <v>0</v>
      </c>
      <c r="M30" s="491">
        <v>0</v>
      </c>
      <c r="N30" s="491">
        <v>75537000</v>
      </c>
      <c r="O30" s="492">
        <f t="shared" si="1"/>
        <v>0</v>
      </c>
      <c r="P30" s="468">
        <v>1</v>
      </c>
      <c r="Q30" s="468"/>
    </row>
    <row r="31" spans="1:17" s="466" customFormat="1" ht="51">
      <c r="A31" s="487" t="s">
        <v>312</v>
      </c>
      <c r="B31" s="487" t="s">
        <v>48</v>
      </c>
      <c r="C31" s="487" t="s">
        <v>361</v>
      </c>
      <c r="D31" s="496" t="s">
        <v>362</v>
      </c>
      <c r="E31" s="487" t="s">
        <v>315</v>
      </c>
      <c r="F31" s="487" t="s">
        <v>53</v>
      </c>
      <c r="G31" s="487" t="s">
        <v>316</v>
      </c>
      <c r="H31" s="487" t="s">
        <v>317</v>
      </c>
      <c r="I31" s="487" t="s">
        <v>365</v>
      </c>
      <c r="J31" s="496" t="s">
        <v>366</v>
      </c>
      <c r="K31" s="491">
        <v>4648000</v>
      </c>
      <c r="L31" s="491">
        <v>0</v>
      </c>
      <c r="M31" s="491">
        <v>0</v>
      </c>
      <c r="N31" s="491">
        <v>4648000</v>
      </c>
      <c r="O31" s="492">
        <f t="shared" si="1"/>
        <v>0</v>
      </c>
      <c r="P31" s="468">
        <v>1</v>
      </c>
      <c r="Q31" s="468"/>
    </row>
    <row r="32" spans="1:17" s="466" customFormat="1" ht="38.25">
      <c r="A32" s="487" t="s">
        <v>312</v>
      </c>
      <c r="B32" s="487" t="s">
        <v>48</v>
      </c>
      <c r="C32" s="487" t="s">
        <v>367</v>
      </c>
      <c r="D32" s="496" t="s">
        <v>368</v>
      </c>
      <c r="E32" s="487" t="s">
        <v>315</v>
      </c>
      <c r="F32" s="487" t="s">
        <v>53</v>
      </c>
      <c r="G32" s="487" t="s">
        <v>316</v>
      </c>
      <c r="H32" s="487" t="s">
        <v>317</v>
      </c>
      <c r="I32" s="487" t="s">
        <v>369</v>
      </c>
      <c r="J32" s="496" t="s">
        <v>370</v>
      </c>
      <c r="K32" s="491">
        <v>10000000</v>
      </c>
      <c r="L32" s="491">
        <v>1114111</v>
      </c>
      <c r="M32" s="491">
        <v>7998404</v>
      </c>
      <c r="N32" s="491">
        <v>887485</v>
      </c>
      <c r="O32" s="492">
        <f t="shared" si="1"/>
        <v>0.79984040000000001</v>
      </c>
      <c r="P32" s="468">
        <v>1</v>
      </c>
      <c r="Q32" s="468"/>
    </row>
    <row r="33" spans="1:17" s="466" customFormat="1" ht="38.25">
      <c r="A33" s="487" t="s">
        <v>312</v>
      </c>
      <c r="B33" s="487" t="s">
        <v>48</v>
      </c>
      <c r="C33" s="487" t="s">
        <v>367</v>
      </c>
      <c r="D33" s="496" t="s">
        <v>368</v>
      </c>
      <c r="E33" s="487" t="s">
        <v>315</v>
      </c>
      <c r="F33" s="487" t="s">
        <v>53</v>
      </c>
      <c r="G33" s="487" t="s">
        <v>316</v>
      </c>
      <c r="H33" s="487" t="s">
        <v>317</v>
      </c>
      <c r="I33" s="487" t="s">
        <v>371</v>
      </c>
      <c r="J33" s="496" t="s">
        <v>372</v>
      </c>
      <c r="K33" s="491">
        <v>1350000</v>
      </c>
      <c r="L33" s="491">
        <v>43694</v>
      </c>
      <c r="M33" s="491">
        <v>906685</v>
      </c>
      <c r="N33" s="491">
        <v>399621</v>
      </c>
      <c r="O33" s="492">
        <f t="shared" si="1"/>
        <v>0.6716185185185185</v>
      </c>
      <c r="P33" s="468">
        <v>1</v>
      </c>
      <c r="Q33" s="468"/>
    </row>
    <row r="34" spans="1:17" s="466" customFormat="1" ht="25.5">
      <c r="A34" s="487" t="s">
        <v>312</v>
      </c>
      <c r="B34" s="487" t="s">
        <v>48</v>
      </c>
      <c r="C34" s="487" t="s">
        <v>473</v>
      </c>
      <c r="D34" s="496" t="s">
        <v>474</v>
      </c>
      <c r="E34" s="487" t="s">
        <v>315</v>
      </c>
      <c r="F34" s="487" t="s">
        <v>53</v>
      </c>
      <c r="G34" s="487" t="s">
        <v>316</v>
      </c>
      <c r="H34" s="487" t="s">
        <v>317</v>
      </c>
      <c r="I34" s="487" t="s">
        <v>475</v>
      </c>
      <c r="J34" s="496" t="s">
        <v>476</v>
      </c>
      <c r="K34" s="491">
        <v>38059200</v>
      </c>
      <c r="L34" s="491">
        <v>0</v>
      </c>
      <c r="M34" s="491">
        <v>0</v>
      </c>
      <c r="N34" s="491">
        <v>38059200</v>
      </c>
      <c r="O34" s="492">
        <f t="shared" si="1"/>
        <v>0</v>
      </c>
      <c r="P34" s="468">
        <v>1</v>
      </c>
      <c r="Q34" s="468"/>
    </row>
    <row r="35" spans="1:17" s="466" customFormat="1" ht="25.5">
      <c r="A35" s="487" t="s">
        <v>312</v>
      </c>
      <c r="B35" s="487" t="s">
        <v>48</v>
      </c>
      <c r="C35" s="487" t="s">
        <v>473</v>
      </c>
      <c r="D35" s="496" t="s">
        <v>474</v>
      </c>
      <c r="E35" s="487" t="s">
        <v>315</v>
      </c>
      <c r="F35" s="487" t="s">
        <v>53</v>
      </c>
      <c r="G35" s="487" t="s">
        <v>316</v>
      </c>
      <c r="H35" s="487" t="s">
        <v>317</v>
      </c>
      <c r="I35" s="487" t="s">
        <v>477</v>
      </c>
      <c r="J35" s="496" t="s">
        <v>478</v>
      </c>
      <c r="K35" s="491">
        <v>451000</v>
      </c>
      <c r="L35" s="491">
        <v>0</v>
      </c>
      <c r="M35" s="491">
        <v>0</v>
      </c>
      <c r="N35" s="491">
        <v>451000</v>
      </c>
      <c r="O35" s="492">
        <f t="shared" si="1"/>
        <v>0</v>
      </c>
      <c r="P35" s="468">
        <v>1</v>
      </c>
      <c r="Q35" s="468"/>
    </row>
    <row r="36" spans="1:17" s="466" customFormat="1" ht="25.5">
      <c r="A36" s="487" t="s">
        <v>312</v>
      </c>
      <c r="B36" s="487" t="s">
        <v>48</v>
      </c>
      <c r="C36" s="487" t="s">
        <v>479</v>
      </c>
      <c r="D36" s="496" t="s">
        <v>480</v>
      </c>
      <c r="E36" s="487" t="s">
        <v>315</v>
      </c>
      <c r="F36" s="487" t="s">
        <v>53</v>
      </c>
      <c r="G36" s="487" t="s">
        <v>316</v>
      </c>
      <c r="H36" s="487" t="s">
        <v>317</v>
      </c>
      <c r="I36" s="487" t="s">
        <v>481</v>
      </c>
      <c r="J36" s="496" t="s">
        <v>452</v>
      </c>
      <c r="K36" s="491">
        <v>126360000</v>
      </c>
      <c r="L36" s="491">
        <v>0</v>
      </c>
      <c r="M36" s="491">
        <v>0</v>
      </c>
      <c r="N36" s="491">
        <v>126360000</v>
      </c>
      <c r="O36" s="492">
        <f t="shared" si="1"/>
        <v>0</v>
      </c>
      <c r="P36" s="468">
        <v>4</v>
      </c>
      <c r="Q36" s="468"/>
    </row>
    <row r="37" spans="1:17" s="466" customFormat="1" ht="38.25">
      <c r="A37" s="487" t="s">
        <v>312</v>
      </c>
      <c r="B37" s="487" t="s">
        <v>48</v>
      </c>
      <c r="C37" s="487" t="s">
        <v>373</v>
      </c>
      <c r="D37" s="496" t="s">
        <v>374</v>
      </c>
      <c r="E37" s="487" t="s">
        <v>315</v>
      </c>
      <c r="F37" s="487" t="s">
        <v>53</v>
      </c>
      <c r="G37" s="487" t="s">
        <v>316</v>
      </c>
      <c r="H37" s="487" t="s">
        <v>317</v>
      </c>
      <c r="I37" s="487" t="s">
        <v>375</v>
      </c>
      <c r="J37" s="496" t="s">
        <v>376</v>
      </c>
      <c r="K37" s="491">
        <v>26938691</v>
      </c>
      <c r="L37" s="491">
        <v>0</v>
      </c>
      <c r="M37" s="491">
        <v>0</v>
      </c>
      <c r="N37" s="491">
        <v>26938691</v>
      </c>
      <c r="O37" s="492">
        <f t="shared" si="1"/>
        <v>0</v>
      </c>
      <c r="P37" s="468">
        <v>1</v>
      </c>
      <c r="Q37" s="468"/>
    </row>
    <row r="38" spans="1:17" s="466" customFormat="1" ht="51">
      <c r="A38" s="487" t="s">
        <v>312</v>
      </c>
      <c r="B38" s="487" t="s">
        <v>48</v>
      </c>
      <c r="C38" s="487" t="s">
        <v>373</v>
      </c>
      <c r="D38" s="496" t="s">
        <v>374</v>
      </c>
      <c r="E38" s="487" t="s">
        <v>315</v>
      </c>
      <c r="F38" s="487" t="s">
        <v>53</v>
      </c>
      <c r="G38" s="487" t="s">
        <v>316</v>
      </c>
      <c r="H38" s="487" t="s">
        <v>317</v>
      </c>
      <c r="I38" s="487" t="s">
        <v>377</v>
      </c>
      <c r="J38" s="496" t="s">
        <v>378</v>
      </c>
      <c r="K38" s="491">
        <v>623281</v>
      </c>
      <c r="L38" s="491">
        <v>0</v>
      </c>
      <c r="M38" s="491">
        <v>0</v>
      </c>
      <c r="N38" s="491">
        <v>623281</v>
      </c>
      <c r="O38" s="492">
        <f t="shared" si="1"/>
        <v>0</v>
      </c>
      <c r="P38" s="468">
        <v>1</v>
      </c>
      <c r="Q38" s="468"/>
    </row>
    <row r="39" spans="1:17" s="466" customFormat="1" ht="25.5">
      <c r="A39" s="487" t="s">
        <v>312</v>
      </c>
      <c r="B39" s="487" t="s">
        <v>48</v>
      </c>
      <c r="C39" s="487" t="s">
        <v>318</v>
      </c>
      <c r="D39" s="496" t="s">
        <v>319</v>
      </c>
      <c r="E39" s="487" t="s">
        <v>320</v>
      </c>
      <c r="F39" s="487" t="s">
        <v>53</v>
      </c>
      <c r="G39" s="487" t="s">
        <v>316</v>
      </c>
      <c r="H39" s="487" t="s">
        <v>317</v>
      </c>
      <c r="I39" s="487" t="s">
        <v>379</v>
      </c>
      <c r="J39" s="496" t="s">
        <v>380</v>
      </c>
      <c r="K39" s="491">
        <v>236328000</v>
      </c>
      <c r="L39" s="491">
        <v>0</v>
      </c>
      <c r="M39" s="491">
        <v>0</v>
      </c>
      <c r="N39" s="491">
        <v>236328000</v>
      </c>
      <c r="O39" s="492">
        <f t="shared" si="1"/>
        <v>0</v>
      </c>
      <c r="P39" s="468">
        <v>5</v>
      </c>
      <c r="Q39" s="468"/>
    </row>
    <row r="40" spans="1:17" s="466" customFormat="1" ht="25.5">
      <c r="A40" s="487" t="s">
        <v>312</v>
      </c>
      <c r="B40" s="487" t="s">
        <v>48</v>
      </c>
      <c r="C40" s="487" t="s">
        <v>318</v>
      </c>
      <c r="D40" s="496" t="s">
        <v>319</v>
      </c>
      <c r="E40" s="487" t="s">
        <v>324</v>
      </c>
      <c r="F40" s="487" t="s">
        <v>53</v>
      </c>
      <c r="G40" s="487" t="s">
        <v>316</v>
      </c>
      <c r="H40" s="487" t="s">
        <v>317</v>
      </c>
      <c r="I40" s="487" t="s">
        <v>381</v>
      </c>
      <c r="J40" s="496" t="s">
        <v>382</v>
      </c>
      <c r="K40" s="491">
        <v>89754000</v>
      </c>
      <c r="L40" s="491">
        <v>0</v>
      </c>
      <c r="M40" s="491">
        <v>38712430</v>
      </c>
      <c r="N40" s="491">
        <v>51041570</v>
      </c>
      <c r="O40" s="492">
        <f t="shared" si="1"/>
        <v>0.43131704436571072</v>
      </c>
      <c r="P40" s="468">
        <v>5</v>
      </c>
      <c r="Q40" s="468"/>
    </row>
    <row r="41" spans="1:17" s="466" customFormat="1" ht="14.25">
      <c r="A41" s="487" t="s">
        <v>312</v>
      </c>
      <c r="B41" s="487" t="s">
        <v>48</v>
      </c>
      <c r="C41" s="487" t="s">
        <v>383</v>
      </c>
      <c r="D41" s="496" t="s">
        <v>384</v>
      </c>
      <c r="E41" s="487" t="s">
        <v>324</v>
      </c>
      <c r="F41" s="487" t="s">
        <v>53</v>
      </c>
      <c r="G41" s="487" t="s">
        <v>316</v>
      </c>
      <c r="H41" s="487" t="s">
        <v>317</v>
      </c>
      <c r="I41" s="487" t="s">
        <v>385</v>
      </c>
      <c r="J41" s="496" t="s">
        <v>386</v>
      </c>
      <c r="K41" s="491">
        <v>23398350</v>
      </c>
      <c r="L41" s="491">
        <v>0</v>
      </c>
      <c r="M41" s="491">
        <v>563608</v>
      </c>
      <c r="N41" s="491">
        <v>22834742</v>
      </c>
      <c r="O41" s="492">
        <f t="shared" si="1"/>
        <v>2.4087510444112514E-2</v>
      </c>
      <c r="P41" s="468">
        <v>6</v>
      </c>
      <c r="Q41" s="468"/>
    </row>
    <row r="42" spans="1:17" s="466" customFormat="1" ht="20.25" customHeight="1">
      <c r="A42" s="479"/>
      <c r="B42" s="480" t="s">
        <v>48</v>
      </c>
      <c r="C42" s="479"/>
      <c r="D42" s="493" t="s">
        <v>482</v>
      </c>
      <c r="E42" s="479"/>
      <c r="F42" s="483" t="s">
        <v>55</v>
      </c>
      <c r="G42" s="479"/>
      <c r="H42" s="479"/>
      <c r="I42" s="479"/>
      <c r="J42" s="494"/>
      <c r="K42" s="495">
        <f>K43+K44</f>
        <v>13680000</v>
      </c>
      <c r="L42" s="495">
        <f>L43+L44</f>
        <v>0</v>
      </c>
      <c r="M42" s="495">
        <f>M43+M44</f>
        <v>0</v>
      </c>
      <c r="N42" s="495">
        <f>N43+N44</f>
        <v>13680000</v>
      </c>
      <c r="O42" s="486">
        <f t="shared" si="1"/>
        <v>0</v>
      </c>
      <c r="P42" s="468"/>
      <c r="Q42" s="468"/>
    </row>
    <row r="43" spans="1:17" s="466" customFormat="1" ht="25.5">
      <c r="A43" s="487" t="s">
        <v>312</v>
      </c>
      <c r="B43" s="487" t="s">
        <v>48</v>
      </c>
      <c r="C43" s="487" t="s">
        <v>409</v>
      </c>
      <c r="D43" s="496" t="s">
        <v>424</v>
      </c>
      <c r="E43" s="487" t="s">
        <v>315</v>
      </c>
      <c r="F43" s="487" t="s">
        <v>55</v>
      </c>
      <c r="G43" s="487" t="s">
        <v>316</v>
      </c>
      <c r="H43" s="487" t="s">
        <v>317</v>
      </c>
      <c r="I43" s="487" t="s">
        <v>483</v>
      </c>
      <c r="J43" s="496" t="s">
        <v>484</v>
      </c>
      <c r="K43" s="491">
        <v>13480000</v>
      </c>
      <c r="L43" s="491">
        <v>0</v>
      </c>
      <c r="M43" s="491">
        <v>0</v>
      </c>
      <c r="N43" s="491">
        <v>13480000</v>
      </c>
      <c r="O43" s="492">
        <f t="shared" si="1"/>
        <v>0</v>
      </c>
      <c r="P43" s="468"/>
      <c r="Q43" s="468"/>
    </row>
    <row r="44" spans="1:17" s="466" customFormat="1" ht="25.5">
      <c r="A44" s="487" t="s">
        <v>312</v>
      </c>
      <c r="B44" s="487" t="s">
        <v>48</v>
      </c>
      <c r="C44" s="487" t="s">
        <v>409</v>
      </c>
      <c r="D44" s="496" t="s">
        <v>424</v>
      </c>
      <c r="E44" s="487" t="s">
        <v>315</v>
      </c>
      <c r="F44" s="487" t="s">
        <v>55</v>
      </c>
      <c r="G44" s="487" t="s">
        <v>316</v>
      </c>
      <c r="H44" s="487" t="s">
        <v>317</v>
      </c>
      <c r="I44" s="487" t="s">
        <v>485</v>
      </c>
      <c r="J44" s="496" t="s">
        <v>486</v>
      </c>
      <c r="K44" s="491">
        <v>200000</v>
      </c>
      <c r="L44" s="491">
        <v>0</v>
      </c>
      <c r="M44" s="491">
        <v>0</v>
      </c>
      <c r="N44" s="491">
        <v>200000</v>
      </c>
      <c r="O44" s="492">
        <f t="shared" si="1"/>
        <v>0</v>
      </c>
      <c r="P44" s="468"/>
      <c r="Q44" s="468"/>
    </row>
    <row r="45" spans="1:17" s="466" customFormat="1" ht="14.25">
      <c r="A45" s="479"/>
      <c r="B45" s="480" t="s">
        <v>48</v>
      </c>
      <c r="C45" s="479"/>
      <c r="D45" s="493" t="s">
        <v>389</v>
      </c>
      <c r="E45" s="479"/>
      <c r="F45" s="483" t="s">
        <v>77</v>
      </c>
      <c r="G45" s="479"/>
      <c r="H45" s="479"/>
      <c r="I45" s="479"/>
      <c r="J45" s="494"/>
      <c r="K45" s="495">
        <f>SUM(K46:K47)</f>
        <v>20000000</v>
      </c>
      <c r="L45" s="495">
        <f>SUM(L46:L47)</f>
        <v>0</v>
      </c>
      <c r="M45" s="495">
        <f>SUM(M46:M47)</f>
        <v>0</v>
      </c>
      <c r="N45" s="495">
        <f>SUM(N46:N47)</f>
        <v>20000000</v>
      </c>
      <c r="O45" s="486">
        <f t="shared" si="1"/>
        <v>0</v>
      </c>
      <c r="P45" s="468"/>
      <c r="Q45" s="468"/>
    </row>
    <row r="46" spans="1:17" s="466" customFormat="1" ht="38.25">
      <c r="A46" s="487" t="s">
        <v>312</v>
      </c>
      <c r="B46" s="487" t="s">
        <v>48</v>
      </c>
      <c r="C46" s="487" t="s">
        <v>313</v>
      </c>
      <c r="D46" s="496" t="s">
        <v>314</v>
      </c>
      <c r="E46" s="487" t="s">
        <v>324</v>
      </c>
      <c r="F46" s="487" t="s">
        <v>77</v>
      </c>
      <c r="G46" s="487" t="s">
        <v>316</v>
      </c>
      <c r="H46" s="487" t="s">
        <v>317</v>
      </c>
      <c r="I46" s="487" t="s">
        <v>487</v>
      </c>
      <c r="J46" s="496" t="s">
        <v>488</v>
      </c>
      <c r="K46" s="491">
        <v>7800000</v>
      </c>
      <c r="L46" s="491">
        <v>0</v>
      </c>
      <c r="M46" s="491">
        <v>0</v>
      </c>
      <c r="N46" s="491">
        <v>7800000</v>
      </c>
      <c r="O46" s="492">
        <f t="shared" si="1"/>
        <v>0</v>
      </c>
      <c r="P46" s="468"/>
      <c r="Q46" s="468"/>
    </row>
    <row r="47" spans="1:17" s="466" customFormat="1" ht="51">
      <c r="A47" s="487" t="s">
        <v>312</v>
      </c>
      <c r="B47" s="487" t="s">
        <v>48</v>
      </c>
      <c r="C47" s="497" t="s">
        <v>313</v>
      </c>
      <c r="D47" s="496" t="s">
        <v>314</v>
      </c>
      <c r="E47" s="487" t="s">
        <v>324</v>
      </c>
      <c r="F47" s="487" t="s">
        <v>77</v>
      </c>
      <c r="G47" s="487" t="s">
        <v>316</v>
      </c>
      <c r="H47" s="487" t="s">
        <v>317</v>
      </c>
      <c r="I47" s="487" t="s">
        <v>489</v>
      </c>
      <c r="J47" s="496" t="s">
        <v>490</v>
      </c>
      <c r="K47" s="491">
        <v>12200000</v>
      </c>
      <c r="L47" s="491">
        <v>0</v>
      </c>
      <c r="M47" s="491">
        <v>0</v>
      </c>
      <c r="N47" s="491">
        <v>12200000</v>
      </c>
      <c r="O47" s="492">
        <f t="shared" si="1"/>
        <v>0</v>
      </c>
      <c r="P47" s="468"/>
      <c r="Q47" s="468"/>
    </row>
    <row r="48" spans="1:17">
      <c r="K48" s="500"/>
    </row>
  </sheetData>
  <pageMargins left="0.7" right="0.7" top="0.75" bottom="0.75" header="0.3" footer="0.3"/>
  <pageSetup scale="54" orientation="landscape" horizontalDpi="4294967293" verticalDpi="4294967293"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R13" sqref="R13"/>
    </sheetView>
  </sheetViews>
  <sheetFormatPr defaultColWidth="9.140625" defaultRowHeight="12.75"/>
  <cols>
    <col min="1" max="1" width="7.7109375" style="499" customWidth="1"/>
    <col min="2" max="2" width="8.28515625" style="499" customWidth="1"/>
    <col min="3" max="3" width="9.42578125" style="499" customWidth="1"/>
    <col min="4" max="4" width="41.5703125" style="499" customWidth="1"/>
    <col min="5" max="5" width="7.28515625" style="499" customWidth="1"/>
    <col min="6" max="6" width="10.28515625" style="499" customWidth="1"/>
    <col min="7" max="7" width="9.140625" style="499" customWidth="1"/>
    <col min="8" max="9" width="8.5703125" style="499" customWidth="1"/>
    <col min="10" max="10" width="41.42578125" style="499" customWidth="1"/>
    <col min="11" max="11" width="19" style="499" customWidth="1"/>
    <col min="12" max="12" width="18" style="499" customWidth="1"/>
    <col min="13" max="13" width="12.140625" style="499" customWidth="1"/>
    <col min="14" max="16384" width="9.140625" style="499"/>
  </cols>
  <sheetData>
    <row r="1" spans="1:13" ht="32.25" customHeight="1">
      <c r="A1" s="527"/>
      <c r="E1" s="528"/>
      <c r="F1" s="528"/>
      <c r="G1" s="528"/>
      <c r="H1" s="528"/>
      <c r="I1" s="528"/>
      <c r="J1" s="528" t="s">
        <v>498</v>
      </c>
      <c r="K1" s="529"/>
      <c r="L1" s="529"/>
      <c r="M1" s="502"/>
    </row>
    <row r="2" spans="1:13" ht="38.25">
      <c r="A2" s="470" t="s">
        <v>300</v>
      </c>
      <c r="B2" s="470" t="s">
        <v>301</v>
      </c>
      <c r="C2" s="470" t="s">
        <v>302</v>
      </c>
      <c r="D2" s="470" t="s">
        <v>303</v>
      </c>
      <c r="E2" s="470" t="s">
        <v>304</v>
      </c>
      <c r="F2" s="470" t="s">
        <v>1</v>
      </c>
      <c r="G2" s="470" t="s">
        <v>305</v>
      </c>
      <c r="H2" s="470" t="s">
        <v>306</v>
      </c>
      <c r="I2" s="470" t="s">
        <v>307</v>
      </c>
      <c r="J2" s="470"/>
      <c r="K2" s="503" t="s">
        <v>491</v>
      </c>
      <c r="L2" s="470" t="s">
        <v>492</v>
      </c>
      <c r="M2" s="470" t="s">
        <v>390</v>
      </c>
    </row>
    <row r="3" spans="1:13" ht="25.5">
      <c r="A3" s="504"/>
      <c r="B3" s="505" t="s">
        <v>48</v>
      </c>
      <c r="C3" s="504"/>
      <c r="D3" s="506" t="s">
        <v>78</v>
      </c>
      <c r="E3" s="504"/>
      <c r="F3" s="504"/>
      <c r="G3" s="504"/>
      <c r="H3" s="504"/>
      <c r="I3" s="504"/>
      <c r="J3" s="507"/>
      <c r="K3" s="508">
        <f>+K4+K7+K16</f>
        <v>1410000000</v>
      </c>
      <c r="L3" s="508">
        <f>+L4+L7+L16</f>
        <v>784380708</v>
      </c>
      <c r="M3" s="530">
        <f>+L3/K3</f>
        <v>0.55629837446808506</v>
      </c>
    </row>
    <row r="4" spans="1:13">
      <c r="A4" s="509"/>
      <c r="B4" s="510" t="s">
        <v>48</v>
      </c>
      <c r="C4" s="509"/>
      <c r="D4" s="511" t="s">
        <v>323</v>
      </c>
      <c r="E4" s="509"/>
      <c r="F4" s="510" t="s">
        <v>50</v>
      </c>
      <c r="G4" s="509"/>
      <c r="H4" s="509"/>
      <c r="I4" s="509"/>
      <c r="J4" s="512"/>
      <c r="K4" s="513">
        <f>+K5+K6</f>
        <v>158000000</v>
      </c>
      <c r="L4" s="513">
        <f>+L5+L6</f>
        <v>0</v>
      </c>
      <c r="M4" s="531">
        <f>+L4/K4</f>
        <v>0</v>
      </c>
    </row>
    <row r="5" spans="1:13" ht="25.5">
      <c r="A5" s="514" t="s">
        <v>312</v>
      </c>
      <c r="B5" s="515" t="s">
        <v>48</v>
      </c>
      <c r="C5" s="514" t="s">
        <v>313</v>
      </c>
      <c r="D5" s="516" t="s">
        <v>314</v>
      </c>
      <c r="E5" s="514" t="s">
        <v>391</v>
      </c>
      <c r="F5" s="517" t="s">
        <v>50</v>
      </c>
      <c r="G5" s="514" t="s">
        <v>316</v>
      </c>
      <c r="H5" s="514" t="s">
        <v>317</v>
      </c>
      <c r="I5" s="514" t="s">
        <v>493</v>
      </c>
      <c r="J5" s="518" t="s">
        <v>494</v>
      </c>
      <c r="K5" s="519">
        <v>70000000</v>
      </c>
      <c r="L5" s="519">
        <v>0</v>
      </c>
      <c r="M5" s="520">
        <f>+L5/K5</f>
        <v>0</v>
      </c>
    </row>
    <row r="6" spans="1:13" ht="25.5">
      <c r="A6" s="514" t="s">
        <v>312</v>
      </c>
      <c r="B6" s="515" t="s">
        <v>48</v>
      </c>
      <c r="C6" s="514" t="s">
        <v>313</v>
      </c>
      <c r="D6" s="516" t="s">
        <v>314</v>
      </c>
      <c r="E6" s="514" t="s">
        <v>391</v>
      </c>
      <c r="F6" s="517" t="s">
        <v>50</v>
      </c>
      <c r="G6" s="514" t="s">
        <v>316</v>
      </c>
      <c r="H6" s="514" t="s">
        <v>317</v>
      </c>
      <c r="I6" s="514" t="s">
        <v>392</v>
      </c>
      <c r="J6" s="518" t="s">
        <v>393</v>
      </c>
      <c r="K6" s="519">
        <v>88000000</v>
      </c>
      <c r="L6" s="519">
        <v>0</v>
      </c>
      <c r="M6" s="520">
        <f>+L6/K6</f>
        <v>0</v>
      </c>
    </row>
    <row r="7" spans="1:13">
      <c r="A7" s="509"/>
      <c r="B7" s="510" t="s">
        <v>48</v>
      </c>
      <c r="C7" s="509"/>
      <c r="D7" s="511" t="s">
        <v>342</v>
      </c>
      <c r="E7" s="509"/>
      <c r="F7" s="510" t="s">
        <v>53</v>
      </c>
      <c r="G7" s="509"/>
      <c r="H7" s="509"/>
      <c r="I7" s="509"/>
      <c r="J7" s="512"/>
      <c r="K7" s="513">
        <f>SUM(K8:K15)</f>
        <v>1152000000</v>
      </c>
      <c r="L7" s="513">
        <f>SUM(L8:L15)</f>
        <v>780376471</v>
      </c>
      <c r="M7" s="531">
        <f>+L7/K7</f>
        <v>0.67741013107638892</v>
      </c>
    </row>
    <row r="8" spans="1:13" ht="25.5">
      <c r="A8" s="521" t="s">
        <v>312</v>
      </c>
      <c r="B8" s="521" t="s">
        <v>48</v>
      </c>
      <c r="C8" s="521" t="s">
        <v>387</v>
      </c>
      <c r="D8" s="522" t="s">
        <v>388</v>
      </c>
      <c r="E8" s="521" t="s">
        <v>391</v>
      </c>
      <c r="F8" s="523" t="s">
        <v>53</v>
      </c>
      <c r="G8" s="521" t="s">
        <v>316</v>
      </c>
      <c r="H8" s="521" t="s">
        <v>317</v>
      </c>
      <c r="I8" s="521" t="s">
        <v>410</v>
      </c>
      <c r="J8" s="522" t="s">
        <v>411</v>
      </c>
      <c r="K8" s="524">
        <v>400000000</v>
      </c>
      <c r="L8" s="524">
        <v>591316249</v>
      </c>
      <c r="M8" s="520"/>
    </row>
    <row r="9" spans="1:13" ht="38.25">
      <c r="A9" s="521" t="s">
        <v>312</v>
      </c>
      <c r="B9" s="521" t="s">
        <v>48</v>
      </c>
      <c r="C9" s="521" t="s">
        <v>359</v>
      </c>
      <c r="D9" s="522" t="s">
        <v>360</v>
      </c>
      <c r="E9" s="521" t="s">
        <v>391</v>
      </c>
      <c r="F9" s="523" t="s">
        <v>53</v>
      </c>
      <c r="G9" s="521" t="s">
        <v>316</v>
      </c>
      <c r="H9" s="521" t="s">
        <v>317</v>
      </c>
      <c r="I9" s="521" t="s">
        <v>425</v>
      </c>
      <c r="J9" s="522" t="s">
        <v>495</v>
      </c>
      <c r="K9" s="524">
        <v>15000000</v>
      </c>
      <c r="L9" s="524">
        <v>750</v>
      </c>
      <c r="M9" s="520"/>
    </row>
    <row r="10" spans="1:13">
      <c r="A10" s="521" t="s">
        <v>312</v>
      </c>
      <c r="B10" s="521" t="s">
        <v>48</v>
      </c>
      <c r="C10" s="521" t="s">
        <v>412</v>
      </c>
      <c r="D10" s="522" t="s">
        <v>413</v>
      </c>
      <c r="E10" s="521" t="s">
        <v>391</v>
      </c>
      <c r="F10" s="523" t="s">
        <v>53</v>
      </c>
      <c r="G10" s="521" t="s">
        <v>337</v>
      </c>
      <c r="H10" s="521" t="s">
        <v>398</v>
      </c>
      <c r="I10" s="521" t="s">
        <v>414</v>
      </c>
      <c r="J10" s="522" t="s">
        <v>415</v>
      </c>
      <c r="K10" s="524">
        <v>0</v>
      </c>
      <c r="L10" s="524">
        <v>750</v>
      </c>
      <c r="M10" s="520" t="e">
        <f>+L10/K10</f>
        <v>#DIV/0!</v>
      </c>
    </row>
    <row r="11" spans="1:13" ht="25.5">
      <c r="A11" s="521" t="s">
        <v>312</v>
      </c>
      <c r="B11" s="521" t="s">
        <v>48</v>
      </c>
      <c r="C11" s="521" t="s">
        <v>383</v>
      </c>
      <c r="D11" s="522" t="s">
        <v>384</v>
      </c>
      <c r="E11" s="521" t="s">
        <v>391</v>
      </c>
      <c r="F11" s="523" t="s">
        <v>53</v>
      </c>
      <c r="G11" s="521" t="s">
        <v>316</v>
      </c>
      <c r="H11" s="521" t="s">
        <v>317</v>
      </c>
      <c r="I11" s="521" t="s">
        <v>394</v>
      </c>
      <c r="J11" s="522" t="s">
        <v>395</v>
      </c>
      <c r="K11" s="524">
        <v>30000000</v>
      </c>
      <c r="L11" s="524">
        <v>13089720</v>
      </c>
      <c r="M11" s="520">
        <f>+L11/K11</f>
        <v>0.43632399999999999</v>
      </c>
    </row>
    <row r="12" spans="1:13" ht="63.75">
      <c r="A12" s="521" t="s">
        <v>312</v>
      </c>
      <c r="B12" s="521" t="s">
        <v>48</v>
      </c>
      <c r="C12" s="521" t="s">
        <v>313</v>
      </c>
      <c r="D12" s="522" t="s">
        <v>314</v>
      </c>
      <c r="E12" s="521" t="s">
        <v>391</v>
      </c>
      <c r="F12" s="523" t="s">
        <v>53</v>
      </c>
      <c r="G12" s="521" t="s">
        <v>316</v>
      </c>
      <c r="H12" s="521" t="s">
        <v>398</v>
      </c>
      <c r="I12" s="521" t="s">
        <v>416</v>
      </c>
      <c r="J12" s="537" t="s">
        <v>417</v>
      </c>
      <c r="K12" s="524">
        <v>0</v>
      </c>
      <c r="L12" s="524">
        <v>92484510</v>
      </c>
      <c r="M12" s="520" t="e">
        <f>+L12/K12</f>
        <v>#DIV/0!</v>
      </c>
    </row>
    <row r="13" spans="1:13" ht="51">
      <c r="A13" s="532" t="s">
        <v>312</v>
      </c>
      <c r="B13" s="532" t="s">
        <v>48</v>
      </c>
      <c r="C13" s="532" t="s">
        <v>318</v>
      </c>
      <c r="D13" s="533" t="s">
        <v>319</v>
      </c>
      <c r="E13" s="532" t="s">
        <v>391</v>
      </c>
      <c r="F13" s="534" t="s">
        <v>53</v>
      </c>
      <c r="G13" s="532" t="s">
        <v>316</v>
      </c>
      <c r="H13" s="532" t="s">
        <v>317</v>
      </c>
      <c r="I13" s="532" t="s">
        <v>396</v>
      </c>
      <c r="J13" s="525" t="s">
        <v>397</v>
      </c>
      <c r="K13" s="535">
        <v>415000000</v>
      </c>
      <c r="L13" s="535">
        <v>0</v>
      </c>
      <c r="M13" s="536">
        <f>+L13/K13</f>
        <v>0</v>
      </c>
    </row>
    <row r="14" spans="1:13" ht="25.5">
      <c r="A14" s="521" t="s">
        <v>312</v>
      </c>
      <c r="B14" s="521" t="s">
        <v>48</v>
      </c>
      <c r="C14" s="521" t="s">
        <v>387</v>
      </c>
      <c r="D14" s="522" t="s">
        <v>388</v>
      </c>
      <c r="E14" s="521" t="s">
        <v>391</v>
      </c>
      <c r="F14" s="523" t="s">
        <v>53</v>
      </c>
      <c r="G14" s="521" t="s">
        <v>316</v>
      </c>
      <c r="H14" s="521" t="s">
        <v>317</v>
      </c>
      <c r="I14" s="521" t="s">
        <v>496</v>
      </c>
      <c r="J14" s="522" t="s">
        <v>497</v>
      </c>
      <c r="K14" s="524">
        <v>292000000</v>
      </c>
      <c r="L14" s="524">
        <v>0</v>
      </c>
      <c r="M14" s="520">
        <f>+L14/K14</f>
        <v>0</v>
      </c>
    </row>
    <row r="15" spans="1:13" ht="25.5">
      <c r="A15" s="521" t="s">
        <v>312</v>
      </c>
      <c r="B15" s="521" t="s">
        <v>48</v>
      </c>
      <c r="C15" s="521" t="s">
        <v>387</v>
      </c>
      <c r="D15" s="522" t="s">
        <v>388</v>
      </c>
      <c r="E15" s="521" t="s">
        <v>391</v>
      </c>
      <c r="F15" s="523" t="s">
        <v>53</v>
      </c>
      <c r="G15" s="521" t="s">
        <v>316</v>
      </c>
      <c r="H15" s="521" t="s">
        <v>398</v>
      </c>
      <c r="I15" s="521" t="s">
        <v>399</v>
      </c>
      <c r="J15" s="522" t="s">
        <v>400</v>
      </c>
      <c r="K15" s="524">
        <v>0</v>
      </c>
      <c r="L15" s="524">
        <v>83484492</v>
      </c>
      <c r="M15" s="520"/>
    </row>
    <row r="16" spans="1:13">
      <c r="A16" s="509"/>
      <c r="B16" s="510" t="s">
        <v>48</v>
      </c>
      <c r="C16" s="509"/>
      <c r="D16" s="511" t="s">
        <v>401</v>
      </c>
      <c r="E16" s="509"/>
      <c r="F16" s="510" t="s">
        <v>77</v>
      </c>
      <c r="G16" s="509"/>
      <c r="H16" s="509"/>
      <c r="I16" s="509"/>
      <c r="J16" s="512"/>
      <c r="K16" s="513">
        <f>+K17</f>
        <v>100000000</v>
      </c>
      <c r="L16" s="513">
        <f>+L17</f>
        <v>4004237</v>
      </c>
      <c r="M16" s="531">
        <f>+L16/K16</f>
        <v>4.0042370000000001E-2</v>
      </c>
    </row>
    <row r="17" spans="1:13" ht="25.5">
      <c r="A17" s="521" t="s">
        <v>312</v>
      </c>
      <c r="B17" s="521" t="s">
        <v>48</v>
      </c>
      <c r="C17" s="521" t="s">
        <v>313</v>
      </c>
      <c r="D17" s="522" t="s">
        <v>314</v>
      </c>
      <c r="E17" s="521" t="s">
        <v>391</v>
      </c>
      <c r="F17" s="523" t="s">
        <v>77</v>
      </c>
      <c r="G17" s="521" t="s">
        <v>316</v>
      </c>
      <c r="H17" s="521" t="s">
        <v>317</v>
      </c>
      <c r="I17" s="521" t="s">
        <v>402</v>
      </c>
      <c r="J17" s="522" t="s">
        <v>403</v>
      </c>
      <c r="K17" s="524">
        <v>100000000</v>
      </c>
      <c r="L17" s="524">
        <v>4004237</v>
      </c>
      <c r="M17" s="520">
        <f>+L17/K17</f>
        <v>4.0042370000000001E-2</v>
      </c>
    </row>
    <row r="20" spans="1:13">
      <c r="K20" s="526"/>
    </row>
  </sheetData>
  <pageMargins left="0.7" right="0.7" top="0.75" bottom="0.75" header="0.3" footer="0.3"/>
  <pageSetup scale="5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Aneksi 1- v. 2022</vt:lpstr>
      <vt:lpstr>Aneks 2 - v. 2022</vt:lpstr>
      <vt:lpstr>Aneks 3 - v. 2022</vt:lpstr>
      <vt:lpstr>Aneks 4 - v. 2022</vt:lpstr>
      <vt:lpstr>FB</vt:lpstr>
      <vt:lpstr>fh</vt:lpstr>
      <vt:lpstr>'Aneks 2 - v. 2022'!Print_Area</vt:lpstr>
      <vt:lpstr>'Aneks 3 - v. 2022'!Print_Area</vt:lpstr>
      <vt:lpstr>'Aneks 4 - v. 2022'!Print_Area</vt:lpstr>
      <vt:lpstr>'Aneksi 1- v. 2022'!Print_Area</vt:lpstr>
      <vt:lpstr>FB!Print_Area</vt:lpstr>
      <vt:lpstr>FB!Print_Titles</vt:lpstr>
      <vt:lpstr>fh!Print_Titles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Gopri</dc:creator>
  <cp:lastModifiedBy>Anjeza Gjuzi</cp:lastModifiedBy>
  <cp:lastPrinted>2022-06-24T08:03:05Z</cp:lastPrinted>
  <dcterms:created xsi:type="dcterms:W3CDTF">2006-01-12T07:01:41Z</dcterms:created>
  <dcterms:modified xsi:type="dcterms:W3CDTF">2022-08-24T13:15:45Z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